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Abonnements" sheetId="2" state="visible" r:id="rId2"/>
    <sheet xmlns:r="http://schemas.openxmlformats.org/officeDocument/2006/relationships" name="Analyse Catégories" sheetId="3" state="visible" r:id="rId3"/>
    <sheet xmlns:r="http://schemas.openxmlformats.org/officeDocument/2006/relationships" name="Renouvellements" sheetId="4" state="visible" r:id="rId4"/>
    <sheet xmlns:r="http://schemas.openxmlformats.org/officeDocument/2006/relationships" name="Évolution Budget" sheetId="5" state="visible" r:id="rId5"/>
    <sheet xmlns:r="http://schemas.openxmlformats.org/officeDocument/2006/relationships" name="Guide d'util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&quot;€&quot;"/>
    <numFmt numFmtId="165" formatCode="yyyy-mm-dd h:mm:ss"/>
    <numFmt numFmtId="166" formatCode="DD/MM/YYYY"/>
    <numFmt numFmtId="167" formatCode="0.0%"/>
  </numFmts>
  <fonts count="24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9"/>
    </font>
    <font>
      <name val="Calibri"/>
      <b val="1"/>
      <color rgb="00FFFFFF"/>
      <sz val="10"/>
    </font>
    <font>
      <name val="Calibri"/>
      <b val="1"/>
      <color rgb="001E3A8A"/>
      <sz val="22"/>
    </font>
    <font>
      <name val="Calibri"/>
      <i val="1"/>
      <color rgb="006B7280"/>
      <sz val="8"/>
    </font>
    <font>
      <name val="Calibri"/>
      <b val="1"/>
      <color rgb="003B82F6"/>
      <sz val="22"/>
    </font>
    <font>
      <name val="Calibri"/>
      <b val="1"/>
      <color rgb="00FFFFFF"/>
      <sz val="11"/>
    </font>
    <font>
      <name val="Calibri"/>
      <b val="1"/>
      <color rgb="001F2937"/>
      <sz val="10"/>
    </font>
    <font>
      <name val="Calibri"/>
      <color rgb="001F2937"/>
      <sz val="10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b val="1"/>
      <color rgb="003B82F6"/>
      <sz val="10"/>
    </font>
    <font>
      <name val="Calibri"/>
      <b val="1"/>
      <color rgb="006B7280"/>
      <sz val="10"/>
    </font>
    <font>
      <name val="Calibri"/>
      <color rgb="006B7280"/>
      <sz val="10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i val="1"/>
      <color rgb="006B7280"/>
      <sz val="10"/>
    </font>
    <font>
      <name val="Calibri"/>
      <color rgb="00F59E0B"/>
      <sz val="10"/>
    </font>
    <font>
      <name val="Calibri"/>
      <b val="1"/>
      <color rgb="001E3A8A"/>
      <sz val="10"/>
    </font>
    <font>
      <name val="Calibri"/>
      <b val="1"/>
      <color rgb="00FFFFFF"/>
      <sz val="9"/>
    </font>
    <font>
      <name val="Calibri"/>
      <b val="1"/>
      <color rgb="0010B981"/>
      <sz val="10"/>
    </font>
    <font>
      <name val="Calibri"/>
      <b val="1"/>
      <color rgb="00FFFFFF"/>
      <sz val="16"/>
    </font>
    <font>
      <name val="Calibri"/>
      <color rgb="00374151"/>
      <sz val="10"/>
    </font>
  </fonts>
  <fills count="1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3B82F6"/>
      </patternFill>
    </fill>
    <fill>
      <patternFill patternType="solid">
        <fgColor rgb="0010B981"/>
      </patternFill>
    </fill>
    <fill>
      <patternFill patternType="solid">
        <fgColor rgb="F59E0B22"/>
      </patternFill>
    </fill>
    <fill>
      <patternFill patternType="solid">
        <fgColor rgb="00F3F4F6"/>
      </patternFill>
    </fill>
    <fill>
      <patternFill patternType="solid">
        <fgColor rgb="3B82F622"/>
      </patternFill>
    </fill>
    <fill>
      <patternFill patternType="solid">
        <fgColor rgb="00F59E0B"/>
      </patternFill>
    </fill>
    <fill>
      <patternFill patternType="solid">
        <fgColor rgb="6B728022"/>
      </patternFill>
    </fill>
    <fill>
      <patternFill patternType="solid">
        <fgColor rgb="00EF4444"/>
      </patternFill>
    </fill>
    <fill>
      <patternFill patternType="solid">
        <fgColor rgb="EF444422"/>
      </patternFill>
    </fill>
  </fills>
  <borders count="6">
    <border>
      <left/>
      <right/>
      <top/>
      <bottom/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5" borderId="2" applyAlignment="1" pivotButton="0" quotePrefix="0" xfId="0">
      <alignment horizontal="center" vertical="center"/>
    </xf>
    <xf numFmtId="0" fontId="0" fillId="0" borderId="2" pivotButton="0" quotePrefix="0" xfId="0"/>
    <xf numFmtId="0" fontId="4" fillId="4" borderId="1" applyAlignment="1" pivotButton="0" quotePrefix="0" xfId="0">
      <alignment horizontal="center" vertical="center"/>
    </xf>
    <xf numFmtId="164" fontId="6" fillId="4" borderId="2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7" fillId="3" borderId="3" applyAlignment="1" pivotButton="0" quotePrefix="0" xfId="0">
      <alignment horizontal="center" vertical="center" wrapText="1"/>
    </xf>
    <xf numFmtId="0" fontId="8" fillId="2" borderId="4" applyAlignment="1" pivotButton="0" quotePrefix="0" xfId="0">
      <alignment horizontal="left" vertical="center" wrapText="1"/>
    </xf>
    <xf numFmtId="0" fontId="9" fillId="2" borderId="4" applyAlignment="1" pivotButton="0" quotePrefix="0" xfId="0">
      <alignment horizontal="center" vertical="center" wrapText="1"/>
    </xf>
    <xf numFmtId="164" fontId="9" fillId="2" borderId="4" applyAlignment="1" pivotButton="0" quotePrefix="0" xfId="0">
      <alignment horizontal="right" vertical="center"/>
    </xf>
    <xf numFmtId="0" fontId="3" fillId="6" borderId="4" applyAlignment="1" pivotButton="0" quotePrefix="0" xfId="0">
      <alignment horizontal="center" vertical="center" wrapText="1"/>
    </xf>
    <xf numFmtId="166" fontId="9" fillId="2" borderId="4" applyAlignment="1" pivotButton="0" quotePrefix="0" xfId="0">
      <alignment horizontal="center" vertical="center" wrapText="1"/>
    </xf>
    <xf numFmtId="0" fontId="10" fillId="7" borderId="4" applyAlignment="1" pivotButton="0" quotePrefix="0" xfId="0">
      <alignment horizontal="center" vertical="center" wrapText="1"/>
    </xf>
    <xf numFmtId="0" fontId="9" fillId="2" borderId="4" applyAlignment="1" pivotButton="0" quotePrefix="0" xfId="0">
      <alignment horizontal="left" vertical="center" wrapText="1"/>
    </xf>
    <xf numFmtId="0" fontId="8" fillId="8" borderId="4" applyAlignment="1" pivotButton="0" quotePrefix="0" xfId="0">
      <alignment horizontal="left" vertical="center" wrapText="1"/>
    </xf>
    <xf numFmtId="0" fontId="9" fillId="8" borderId="4" applyAlignment="1" pivotButton="0" quotePrefix="0" xfId="0">
      <alignment horizontal="center" vertical="center" wrapText="1"/>
    </xf>
    <xf numFmtId="164" fontId="9" fillId="8" borderId="4" applyAlignment="1" pivotButton="0" quotePrefix="0" xfId="0">
      <alignment horizontal="right" vertical="center"/>
    </xf>
    <xf numFmtId="166" fontId="11" fillId="8" borderId="4" applyAlignment="1" pivotButton="0" quotePrefix="0" xfId="0">
      <alignment horizontal="center" vertical="center" wrapText="1"/>
    </xf>
    <xf numFmtId="0" fontId="9" fillId="8" borderId="4" applyAlignment="1" pivotButton="0" quotePrefix="0" xfId="0">
      <alignment horizontal="left" vertical="center" wrapText="1"/>
    </xf>
    <xf numFmtId="0" fontId="12" fillId="9" borderId="4" applyAlignment="1" pivotButton="0" quotePrefix="0" xfId="0">
      <alignment horizontal="center" vertical="center" wrapText="1"/>
    </xf>
    <xf numFmtId="0" fontId="3" fillId="10" borderId="4" applyAlignment="1" pivotButton="0" quotePrefix="0" xfId="0">
      <alignment horizontal="center" vertical="center" wrapText="1"/>
    </xf>
    <xf numFmtId="166" fontId="9" fillId="8" borderId="4" applyAlignment="1" pivotButton="0" quotePrefix="0" xfId="0">
      <alignment horizontal="center" vertical="center" wrapText="1"/>
    </xf>
    <xf numFmtId="0" fontId="13" fillId="11" borderId="4" applyAlignment="1" pivotButton="0" quotePrefix="0" xfId="0">
      <alignment horizontal="center" vertical="center" wrapText="1"/>
    </xf>
    <xf numFmtId="0" fontId="3" fillId="12" borderId="4" applyAlignment="1" pivotButton="0" quotePrefix="0" xfId="0">
      <alignment horizontal="center" vertical="center" wrapText="1"/>
    </xf>
    <xf numFmtId="0" fontId="14" fillId="2" borderId="4" applyAlignment="1" pivotButton="0" quotePrefix="0" xfId="0">
      <alignment horizontal="center" vertical="center" wrapText="1"/>
    </xf>
    <xf numFmtId="166" fontId="11" fillId="2" borderId="4" applyAlignment="1" pivotButton="0" quotePrefix="0" xfId="0">
      <alignment horizontal="center" vertical="center" wrapText="1"/>
    </xf>
    <xf numFmtId="0" fontId="11" fillId="13" borderId="4" applyAlignment="1" pivotButton="0" quotePrefix="0" xfId="0">
      <alignment horizontal="center" vertical="center" wrapText="1"/>
    </xf>
    <xf numFmtId="0" fontId="7" fillId="3" borderId="5" applyAlignment="1" pivotButton="0" quotePrefix="0" xfId="0">
      <alignment horizontal="left" vertical="center" wrapText="1"/>
    </xf>
    <xf numFmtId="0" fontId="0" fillId="3" borderId="5" pivotButton="0" quotePrefix="0" xfId="0"/>
    <xf numFmtId="164" fontId="15" fillId="3" borderId="5" applyAlignment="1" pivotButton="0" quotePrefix="0" xfId="0">
      <alignment horizontal="right" vertical="center"/>
    </xf>
    <xf numFmtId="0" fontId="16" fillId="2" borderId="0" applyAlignment="1" pivotButton="0" quotePrefix="0" xfId="0">
      <alignment horizontal="left" vertical="center" wrapText="1"/>
    </xf>
    <xf numFmtId="167" fontId="9" fillId="2" borderId="4" applyAlignment="1" pivotButton="0" quotePrefix="0" xfId="0">
      <alignment horizontal="center" vertical="center" wrapText="1"/>
    </xf>
    <xf numFmtId="167" fontId="9" fillId="8" borderId="4" applyAlignment="1" pivotButton="0" quotePrefix="0" xfId="0">
      <alignment horizontal="center" vertical="center" wrapText="1"/>
    </xf>
    <xf numFmtId="0" fontId="7" fillId="3" borderId="5" applyAlignment="1" pivotButton="0" quotePrefix="0" xfId="0">
      <alignment horizontal="center" vertical="center" wrapText="1"/>
    </xf>
    <xf numFmtId="164" fontId="7" fillId="3" borderId="5" applyAlignment="1" pivotButton="0" quotePrefix="0" xfId="0">
      <alignment horizontal="right" vertical="center"/>
    </xf>
    <xf numFmtId="167" fontId="7" fillId="3" borderId="5" applyAlignment="1" pivotButton="0" quotePrefix="0" xfId="0">
      <alignment horizontal="center" vertical="center" wrapText="1"/>
    </xf>
    <xf numFmtId="0" fontId="17" fillId="2" borderId="0" pivotButton="0" quotePrefix="0" xfId="0"/>
    <xf numFmtId="166" fontId="18" fillId="2" borderId="4" applyAlignment="1" pivotButton="0" quotePrefix="0" xfId="0">
      <alignment horizontal="center" vertical="center" wrapText="1"/>
    </xf>
    <xf numFmtId="166" fontId="18" fillId="8" borderId="4" applyAlignment="1" pivotButton="0" quotePrefix="0" xfId="0">
      <alignment horizontal="center" vertical="center" wrapText="1"/>
    </xf>
    <xf numFmtId="0" fontId="19" fillId="2" borderId="0" pivotButton="0" quotePrefix="0" xfId="0"/>
    <xf numFmtId="0" fontId="20" fillId="12" borderId="4" applyAlignment="1" pivotButton="0" quotePrefix="0" xfId="0">
      <alignment horizontal="center" vertical="center" wrapText="1"/>
    </xf>
    <xf numFmtId="0" fontId="20" fillId="10" borderId="4" applyAlignment="1" pivotButton="0" quotePrefix="0" xfId="0">
      <alignment horizontal="center" vertical="center" wrapText="1"/>
    </xf>
    <xf numFmtId="0" fontId="20" fillId="6" borderId="4" applyAlignment="1" pivotButton="0" quotePrefix="0" xfId="0">
      <alignment horizontal="center" vertical="center" wrapText="1"/>
    </xf>
    <xf numFmtId="164" fontId="11" fillId="2" borderId="4" applyAlignment="1" pivotButton="0" quotePrefix="0" xfId="0">
      <alignment horizontal="right" vertical="center"/>
    </xf>
    <xf numFmtId="164" fontId="21" fillId="8" borderId="4" applyAlignment="1" pivotButton="0" quotePrefix="0" xfId="0">
      <alignment horizontal="right" vertical="center"/>
    </xf>
    <xf numFmtId="164" fontId="21" fillId="2" borderId="4" applyAlignment="1" pivotButton="0" quotePrefix="0" xfId="0">
      <alignment horizontal="right" vertical="center"/>
    </xf>
    <xf numFmtId="0" fontId="17" fillId="8" borderId="4" applyAlignment="1" pivotButton="0" quotePrefix="0" xfId="0">
      <alignment horizontal="right" vertical="center"/>
    </xf>
    <xf numFmtId="0" fontId="17" fillId="2" borderId="4" applyAlignment="1" pivotButton="0" quotePrefix="0" xfId="0">
      <alignment horizontal="right" vertical="center"/>
    </xf>
    <xf numFmtId="0" fontId="22" fillId="3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 wrapText="1"/>
    </xf>
    <xf numFmtId="0" fontId="15" fillId="5" borderId="4" applyAlignment="1" pivotButton="0" quotePrefix="0" xfId="0">
      <alignment horizontal="left" vertical="center" wrapText="1"/>
    </xf>
    <xf numFmtId="0" fontId="0" fillId="5" borderId="4" pivotButton="0" quotePrefix="0" xfId="0"/>
    <xf numFmtId="0" fontId="19" fillId="2" borderId="4" applyAlignment="1" pivotButton="0" quotePrefix="0" xfId="0">
      <alignment horizontal="left" vertical="center" wrapText="1"/>
    </xf>
    <xf numFmtId="0" fontId="23" fillId="2" borderId="4" applyAlignment="1" pivotButton="0" quotePrefix="0" xfId="0">
      <alignment horizontal="left" vertical="center" wrapText="1"/>
    </xf>
    <xf numFmtId="0" fontId="19" fillId="8" borderId="4" applyAlignment="1" pivotButton="0" quotePrefix="0" xfId="0">
      <alignment horizontal="left" vertical="center" wrapText="1"/>
    </xf>
    <xf numFmtId="0" fontId="23" fillId="8" borderId="4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'Analyse Catégories'!D4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Catégories'!$B$5:$B$14</f>
            </numRef>
          </cat>
          <val>
            <numRef>
              <f>'Analyse Catégories'!$D$5:$D$14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Budget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'Évolution Budget'!C4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Budget'!$B$5:$B$16</f>
            </numRef>
          </cat>
          <val>
            <numRef>
              <f>'Évolution Budget'!$C$5:$C$16</f>
            </numRef>
          </val>
        </ser>
        <ser>
          <idx val="1"/>
          <order val="1"/>
          <tx>
            <strRef>
              <f>'Évolution Budget'!D4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Budget'!$B$5:$B$16</f>
            </numRef>
          </cat>
          <val>
            <numRef>
              <f>'Évolution Budget'!$D$5:$D$16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Budget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18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2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3" customWidth="1" min="10" max="10"/>
  </cols>
  <sheetData>
    <row r="1" ht="8" customHeight="1"/>
    <row r="2" ht="50" customHeight="1">
      <c r="B2" s="1" t="inlineStr">
        <is>
          <t>📋  GESTIONNAIRE D'ABONNEMENTS</t>
        </is>
      </c>
    </row>
    <row r="3" ht="12" customHeight="1">
      <c r="B3" s="2" t="inlineStr">
        <is>
          <t>Mis à jour le 03/03/2026</t>
        </is>
      </c>
    </row>
    <row r="4" ht="36" customHeight="1">
      <c r="B4" s="3" t="inlineStr">
        <is>
          <t>📦  Abonnements Actifs</t>
        </is>
      </c>
      <c r="C4" s="4" t="n"/>
      <c r="D4" s="4" t="n"/>
      <c r="E4" s="4" t="n"/>
      <c r="F4" s="5" t="inlineStr">
        <is>
          <t>💶  Dépense Mensuelle Totale</t>
        </is>
      </c>
      <c r="G4" s="6" t="n"/>
      <c r="H4" s="6" t="n"/>
      <c r="I4" s="6" t="n"/>
    </row>
    <row r="5" ht="36" customHeight="1">
      <c r="B5" s="7">
        <f>COUNTIF('Abonnements'!E2:E51,"Actif")</f>
        <v/>
      </c>
      <c r="C5" s="4" t="n"/>
      <c r="D5" s="4" t="n"/>
      <c r="E5" s="4" t="n"/>
      <c r="F5" s="8">
        <f>SUMIF('Abonnements'!E2:E51,"Actif",'Abonnements'!D2:D51)</f>
        <v/>
      </c>
      <c r="G5" s="6" t="n"/>
      <c r="H5" s="6" t="n"/>
      <c r="I5" s="6" t="n"/>
    </row>
    <row r="6" ht="36" customHeight="1">
      <c r="B6" s="9" t="inlineStr">
        <is>
          <t>→ Voir détail ci-dessous</t>
        </is>
      </c>
      <c r="C6" s="4" t="n"/>
      <c r="D6" s="4" t="n"/>
      <c r="E6" s="4" t="n"/>
      <c r="F6" s="10" t="inlineStr">
        <is>
          <t>→ Voir détail ci-dessous</t>
        </is>
      </c>
      <c r="G6" s="6" t="n"/>
      <c r="H6" s="6" t="n"/>
      <c r="I6" s="6" t="n"/>
    </row>
    <row r="7" ht="14" customHeight="1"/>
    <row r="8" ht="22" customHeight="1">
      <c r="B8" s="11" t="inlineStr">
        <is>
          <t>Nom du Service</t>
        </is>
      </c>
      <c r="C8" s="11" t="inlineStr">
        <is>
          <t>Catégorie</t>
        </is>
      </c>
      <c r="D8" s="11" t="inlineStr">
        <is>
          <t>Coût/Mois</t>
        </is>
      </c>
      <c r="E8" s="11" t="inlineStr">
        <is>
          <t>Statut</t>
        </is>
      </c>
      <c r="F8" s="11" t="inlineStr">
        <is>
          <t>Prochain Renouvellement</t>
        </is>
      </c>
      <c r="G8" s="11" t="inlineStr">
        <is>
          <t>Priorité</t>
        </is>
      </c>
      <c r="H8" s="11" t="inlineStr">
        <is>
          <t>Notes</t>
        </is>
      </c>
    </row>
    <row r="9" ht="22" customHeight="1">
      <c r="B9" s="12" t="inlineStr">
        <is>
          <t>Microsoft 365</t>
        </is>
      </c>
      <c r="C9" s="13" t="inlineStr">
        <is>
          <t>Bureautique</t>
        </is>
      </c>
      <c r="D9" s="14" t="n">
        <v>12.99</v>
      </c>
      <c r="E9" s="15" t="inlineStr">
        <is>
          <t>Actif</t>
        </is>
      </c>
      <c r="F9" s="16" t="n">
        <v>46099.81748729217</v>
      </c>
      <c r="G9" s="17" t="inlineStr">
        <is>
          <t>Haute</t>
        </is>
      </c>
      <c r="H9" s="18" t="inlineStr">
        <is>
          <t>Suite Office complète</t>
        </is>
      </c>
    </row>
    <row r="10" ht="22" customHeight="1">
      <c r="B10" s="19" t="inlineStr">
        <is>
          <t>Adobe Creative Cloud</t>
        </is>
      </c>
      <c r="C10" s="20" t="inlineStr">
        <is>
          <t>Design</t>
        </is>
      </c>
      <c r="D10" s="21" t="n">
        <v>54.99</v>
      </c>
      <c r="E10" s="15" t="inlineStr">
        <is>
          <t>Actif</t>
        </is>
      </c>
      <c r="F10" s="22" t="n">
        <v>46091.81748729217</v>
      </c>
      <c r="G10" s="17" t="inlineStr">
        <is>
          <t>Haute</t>
        </is>
      </c>
      <c r="H10" s="23" t="inlineStr">
        <is>
          <t>Photoshop, Illustrator…</t>
        </is>
      </c>
    </row>
    <row r="11" ht="22" customHeight="1">
      <c r="B11" s="12" t="inlineStr">
        <is>
          <t>Slack</t>
        </is>
      </c>
      <c r="C11" s="13" t="inlineStr">
        <is>
          <t>Communication</t>
        </is>
      </c>
      <c r="D11" s="14" t="n">
        <v>7.25</v>
      </c>
      <c r="E11" s="15" t="inlineStr">
        <is>
          <t>Actif</t>
        </is>
      </c>
      <c r="F11" s="16" t="n">
        <v>46106.81748729217</v>
      </c>
      <c r="G11" s="24" t="inlineStr">
        <is>
          <t>Moyenne</t>
        </is>
      </c>
      <c r="H11" s="18" t="inlineStr">
        <is>
          <t>Messagerie équipe</t>
        </is>
      </c>
    </row>
    <row r="12" ht="22" customHeight="1">
      <c r="B12" s="19" t="inlineStr">
        <is>
          <t>GitHub Teams</t>
        </is>
      </c>
      <c r="C12" s="20" t="inlineStr">
        <is>
          <t>Développement</t>
        </is>
      </c>
      <c r="D12" s="21" t="n">
        <v>4</v>
      </c>
      <c r="E12" s="15" t="inlineStr">
        <is>
          <t>Actif</t>
        </is>
      </c>
      <c r="F12" s="22" t="n">
        <v>46087.81748729217</v>
      </c>
      <c r="G12" s="17" t="inlineStr">
        <is>
          <t>Haute</t>
        </is>
      </c>
      <c r="H12" s="23" t="inlineStr">
        <is>
          <t>Gestion de code source</t>
        </is>
      </c>
    </row>
    <row r="13" ht="22" customHeight="1">
      <c r="B13" s="12" t="inlineStr">
        <is>
          <t>Salesforce CRM</t>
        </is>
      </c>
      <c r="C13" s="13" t="inlineStr">
        <is>
          <t>CRM</t>
        </is>
      </c>
      <c r="D13" s="14" t="n">
        <v>25</v>
      </c>
      <c r="E13" s="15" t="inlineStr">
        <is>
          <t>Actif</t>
        </is>
      </c>
      <c r="F13" s="16" t="n">
        <v>46102.81748729217</v>
      </c>
      <c r="G13" s="17" t="inlineStr">
        <is>
          <t>Haute</t>
        </is>
      </c>
      <c r="H13" s="18" t="inlineStr">
        <is>
          <t>Suivi clients</t>
        </is>
      </c>
    </row>
    <row r="14" ht="22" customHeight="1">
      <c r="B14" s="19" t="inlineStr">
        <is>
          <t>Dropbox Business</t>
        </is>
      </c>
      <c r="C14" s="20" t="inlineStr">
        <is>
          <t>Stockage</t>
        </is>
      </c>
      <c r="D14" s="21" t="n">
        <v>15</v>
      </c>
      <c r="E14" s="25" t="inlineStr">
        <is>
          <t>Suspendu</t>
        </is>
      </c>
      <c r="F14" s="26" t="n">
        <v>46114.81748729217</v>
      </c>
      <c r="G14" s="27" t="inlineStr">
        <is>
          <t>Basse</t>
        </is>
      </c>
      <c r="H14" s="23" t="inlineStr">
        <is>
          <t>Sauvegarde cloud</t>
        </is>
      </c>
    </row>
    <row r="15" ht="22" customHeight="1">
      <c r="B15" s="12" t="inlineStr">
        <is>
          <t>Zoom Pro</t>
        </is>
      </c>
      <c r="C15" s="13" t="inlineStr">
        <is>
          <t>Visioconférence</t>
        </is>
      </c>
      <c r="D15" s="14" t="n">
        <v>13.99</v>
      </c>
      <c r="E15" s="15" t="inlineStr">
        <is>
          <t>Actif</t>
        </is>
      </c>
      <c r="F15" s="16" t="n">
        <v>46095.81748729217</v>
      </c>
      <c r="G15" s="24" t="inlineStr">
        <is>
          <t>Moyenne</t>
        </is>
      </c>
      <c r="H15" s="18" t="inlineStr">
        <is>
          <t>Réunions en ligne</t>
        </is>
      </c>
    </row>
    <row r="16" ht="22" customHeight="1">
      <c r="B16" s="19" t="inlineStr">
        <is>
          <t>HubSpot Marketing</t>
        </is>
      </c>
      <c r="C16" s="20" t="inlineStr">
        <is>
          <t>Marketing</t>
        </is>
      </c>
      <c r="D16" s="21" t="n">
        <v>45</v>
      </c>
      <c r="E16" s="15" t="inlineStr">
        <is>
          <t>Actif</t>
        </is>
      </c>
      <c r="F16" s="26" t="n">
        <v>46109.81748729217</v>
      </c>
      <c r="G16" s="17" t="inlineStr">
        <is>
          <t>Haute</t>
        </is>
      </c>
      <c r="H16" s="23" t="inlineStr">
        <is>
          <t>Email &amp; automation</t>
        </is>
      </c>
    </row>
    <row r="17" ht="22" customHeight="1">
      <c r="B17" s="12" t="inlineStr">
        <is>
          <t>Notion Team</t>
        </is>
      </c>
      <c r="C17" s="13" t="inlineStr">
        <is>
          <t>Productivité</t>
        </is>
      </c>
      <c r="D17" s="14" t="n">
        <v>8</v>
      </c>
      <c r="E17" s="15" t="inlineStr">
        <is>
          <t>Actif</t>
        </is>
      </c>
      <c r="F17" s="16" t="n">
        <v>46093.81748729217</v>
      </c>
      <c r="G17" s="24" t="inlineStr">
        <is>
          <t>Moyenne</t>
        </is>
      </c>
      <c r="H17" s="18" t="inlineStr">
        <is>
          <t>Wiki &amp; gestion projet</t>
        </is>
      </c>
    </row>
    <row r="18" ht="22" customHeight="1">
      <c r="B18" s="19" t="inlineStr">
        <is>
          <t>Jira Software</t>
        </is>
      </c>
      <c r="C18" s="20" t="inlineStr">
        <is>
          <t>Développement</t>
        </is>
      </c>
      <c r="D18" s="21" t="n">
        <v>7.75</v>
      </c>
      <c r="E18" s="15" t="inlineStr">
        <is>
          <t>Actif</t>
        </is>
      </c>
      <c r="F18" s="26" t="n">
        <v>46098.81748729217</v>
      </c>
      <c r="G18" s="24" t="inlineStr">
        <is>
          <t>Moyenne</t>
        </is>
      </c>
      <c r="H18" s="23" t="inlineStr">
        <is>
          <t>Suivi de tickets</t>
        </is>
      </c>
    </row>
    <row r="19" ht="22" customHeight="1">
      <c r="B19" s="12" t="inlineStr">
        <is>
          <t>Canva Pro</t>
        </is>
      </c>
      <c r="C19" s="13" t="inlineStr">
        <is>
          <t>Design</t>
        </is>
      </c>
      <c r="D19" s="14" t="n">
        <v>12.99</v>
      </c>
      <c r="E19" s="28" t="inlineStr">
        <is>
          <t>Inactif</t>
        </is>
      </c>
      <c r="F19" s="29" t="inlineStr">
        <is>
          <t>—</t>
        </is>
      </c>
      <c r="G19" s="27" t="inlineStr">
        <is>
          <t>Basse</t>
        </is>
      </c>
      <c r="H19" s="18" t="inlineStr">
        <is>
          <t>Créations graphiques</t>
        </is>
      </c>
    </row>
    <row r="20" ht="22" customHeight="1">
      <c r="B20" s="19" t="inlineStr">
        <is>
          <t>Trello Premium</t>
        </is>
      </c>
      <c r="C20" s="20" t="inlineStr">
        <is>
          <t>Productivité</t>
        </is>
      </c>
      <c r="D20" s="21" t="n">
        <v>5</v>
      </c>
      <c r="E20" s="15" t="inlineStr">
        <is>
          <t>Actif</t>
        </is>
      </c>
      <c r="F20" s="26" t="n">
        <v>46104.81748729217</v>
      </c>
      <c r="G20" s="27" t="inlineStr">
        <is>
          <t>Basse</t>
        </is>
      </c>
      <c r="H20" s="23" t="inlineStr">
        <is>
          <t>Tableaux Kanban</t>
        </is>
      </c>
    </row>
    <row r="21" ht="22" customHeight="1">
      <c r="B21" s="12" t="inlineStr">
        <is>
          <t>Mailchimp</t>
        </is>
      </c>
      <c r="C21" s="13" t="inlineStr">
        <is>
          <t>Marketing</t>
        </is>
      </c>
      <c r="D21" s="14" t="n">
        <v>13</v>
      </c>
      <c r="E21" s="15" t="inlineStr">
        <is>
          <t>Actif</t>
        </is>
      </c>
      <c r="F21" s="30" t="n">
        <v>46086.81748729217</v>
      </c>
      <c r="G21" s="24" t="inlineStr">
        <is>
          <t>Moyenne</t>
        </is>
      </c>
      <c r="H21" s="18" t="inlineStr">
        <is>
          <t>Campagnes email</t>
        </is>
      </c>
    </row>
    <row r="22" ht="22" customHeight="1">
      <c r="B22" s="19" t="inlineStr">
        <is>
          <t>AWS Basic</t>
        </is>
      </c>
      <c r="C22" s="20" t="inlineStr">
        <is>
          <t>Infrastructure</t>
        </is>
      </c>
      <c r="D22" s="21" t="n">
        <v>120</v>
      </c>
      <c r="E22" s="15" t="inlineStr">
        <is>
          <t>Actif</t>
        </is>
      </c>
      <c r="F22" s="22" t="n">
        <v>46085.81748729217</v>
      </c>
      <c r="G22" s="31" t="inlineStr">
        <is>
          <t>Critique</t>
        </is>
      </c>
      <c r="H22" s="23" t="inlineStr">
        <is>
          <t>Hébergement serveurs</t>
        </is>
      </c>
    </row>
    <row r="23" ht="22" customHeight="1">
      <c r="B23" s="12" t="inlineStr">
        <is>
          <t>Google Workspace</t>
        </is>
      </c>
      <c r="C23" s="13" t="inlineStr">
        <is>
          <t>Bureautique</t>
        </is>
      </c>
      <c r="D23" s="14" t="n">
        <v>9.6</v>
      </c>
      <c r="E23" s="15" t="inlineStr">
        <is>
          <t>Actif</t>
        </is>
      </c>
      <c r="F23" s="16" t="n">
        <v>46112.81748729217</v>
      </c>
      <c r="G23" s="17" t="inlineStr">
        <is>
          <t>Haute</t>
        </is>
      </c>
      <c r="H23" s="18" t="inlineStr">
        <is>
          <t>Gmail + Drive équipe</t>
        </is>
      </c>
    </row>
    <row r="24" ht="26" customHeight="1">
      <c r="B24" s="32" t="inlineStr">
        <is>
          <t>TOTAL MENSUEL</t>
        </is>
      </c>
      <c r="C24" s="33" t="n"/>
      <c r="D24" s="34">
        <f>SUMIF(E9:E23,"Actif",D9:D23)</f>
        <v/>
      </c>
      <c r="E24" s="33" t="n"/>
      <c r="F24" s="33" t="n"/>
      <c r="G24" s="33" t="n"/>
      <c r="H24" s="33" t="n"/>
    </row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</sheetData>
  <mergeCells count="8">
    <mergeCell ref="B2:I2"/>
    <mergeCell ref="B3:I3"/>
    <mergeCell ref="B4:E4"/>
    <mergeCell ref="B5:E5"/>
    <mergeCell ref="B6:E6"/>
    <mergeCell ref="F4:I4"/>
    <mergeCell ref="F5:I5"/>
    <mergeCell ref="F6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2" customWidth="1" min="5" max="5"/>
    <col width="16" customWidth="1" min="6" max="6"/>
    <col width="14" customWidth="1" min="7" max="7"/>
    <col width="18" customWidth="1" min="8" max="8"/>
    <col width="22" customWidth="1" min="9" max="9"/>
    <col width="20" customWidth="1" min="10" max="10"/>
  </cols>
  <sheetData>
    <row r="1" ht="28" customHeight="1">
      <c r="A1" s="11" t="inlineStr">
        <is>
          <t>Nom du Service</t>
        </is>
      </c>
      <c r="B1" s="11" t="inlineStr">
        <is>
          <t>Fournisseur</t>
        </is>
      </c>
      <c r="C1" s="11" t="inlineStr">
        <is>
          <t>Type</t>
        </is>
      </c>
      <c r="D1" s="11" t="inlineStr">
        <is>
          <t>Coût/Mois (€)</t>
        </is>
      </c>
      <c r="E1" s="11" t="inlineStr">
        <is>
          <t>Statut</t>
        </is>
      </c>
      <c r="F1" s="11" t="inlineStr">
        <is>
          <t>Date de Début</t>
        </is>
      </c>
      <c r="G1" s="11" t="inlineStr">
        <is>
          <t>Durée (mois)</t>
        </is>
      </c>
      <c r="H1" s="11" t="inlineStr">
        <is>
          <t>Prochain Renouvellement</t>
        </is>
      </c>
      <c r="I1" s="11" t="inlineStr">
        <is>
          <t>Contact Support</t>
        </is>
      </c>
      <c r="J1" s="11" t="inlineStr">
        <is>
          <t>Notes</t>
        </is>
      </c>
    </row>
    <row r="2" ht="22" customHeight="1">
      <c r="A2" s="18" t="inlineStr">
        <is>
          <t>Microsoft 365</t>
        </is>
      </c>
      <c r="B2" s="18" t="inlineStr">
        <is>
          <t>Microsoft</t>
        </is>
      </c>
      <c r="C2" s="13" t="inlineStr">
        <is>
          <t>SaaS</t>
        </is>
      </c>
      <c r="D2" s="14" t="n">
        <v>12.99</v>
      </c>
      <c r="E2" s="15" t="inlineStr">
        <is>
          <t>Actif</t>
        </is>
      </c>
      <c r="F2" s="16" t="n">
        <v>45748</v>
      </c>
      <c r="G2" s="13" t="n">
        <v>12</v>
      </c>
      <c r="H2" s="16">
        <f>F2+G2*30</f>
        <v/>
      </c>
      <c r="I2" s="18" t="inlineStr">
        <is>
          <t>Renouvellement annuel</t>
        </is>
      </c>
    </row>
    <row r="3" ht="22" customHeight="1">
      <c r="A3" s="23" t="inlineStr">
        <is>
          <t>Adobe Creative Cloud</t>
        </is>
      </c>
      <c r="B3" s="23" t="inlineStr">
        <is>
          <t>Adobe</t>
        </is>
      </c>
      <c r="C3" s="20" t="inlineStr">
        <is>
          <t>SaaS</t>
        </is>
      </c>
      <c r="D3" s="21" t="n">
        <v>54.99</v>
      </c>
      <c r="E3" s="15" t="inlineStr">
        <is>
          <t>Actif</t>
        </is>
      </c>
      <c r="F3" s="26" t="n">
        <v>46037</v>
      </c>
      <c r="G3" s="20" t="n">
        <v>12</v>
      </c>
      <c r="H3" s="26">
        <f>F3+G3*30</f>
        <v/>
      </c>
      <c r="I3" s="23" t="inlineStr">
        <is>
          <t>Toute la suite Creative</t>
        </is>
      </c>
    </row>
    <row r="4" ht="22" customHeight="1">
      <c r="A4" s="18" t="inlineStr">
        <is>
          <t>Slack</t>
        </is>
      </c>
      <c r="B4" s="18" t="inlineStr">
        <is>
          <t>Salesforce</t>
        </is>
      </c>
      <c r="C4" s="13" t="inlineStr">
        <is>
          <t>SaaS</t>
        </is>
      </c>
      <c r="D4" s="14" t="n">
        <v>7.25</v>
      </c>
      <c r="E4" s="15" t="inlineStr">
        <is>
          <t>Actif</t>
        </is>
      </c>
      <c r="F4" s="16" t="n">
        <v>46054</v>
      </c>
      <c r="G4" s="13" t="n">
        <v>12</v>
      </c>
      <c r="H4" s="16">
        <f>F4+G4*30</f>
        <v/>
      </c>
      <c r="I4" s="18" t="inlineStr">
        <is>
          <t>50 utilisateurs inclus</t>
        </is>
      </c>
    </row>
    <row r="5" ht="22" customHeight="1">
      <c r="A5" s="23" t="inlineStr">
        <is>
          <t>GitHub Teams</t>
        </is>
      </c>
      <c r="B5" s="23" t="inlineStr">
        <is>
          <t>Microsoft</t>
        </is>
      </c>
      <c r="C5" s="20" t="inlineStr">
        <is>
          <t>SaaS</t>
        </is>
      </c>
      <c r="D5" s="21" t="n">
        <v>4</v>
      </c>
      <c r="E5" s="15" t="inlineStr">
        <is>
          <t>Actif</t>
        </is>
      </c>
      <c r="F5" s="26" t="n">
        <v>46091</v>
      </c>
      <c r="G5" s="20" t="n">
        <v>12</v>
      </c>
      <c r="H5" s="26">
        <f>F5+G5*30</f>
        <v/>
      </c>
      <c r="I5" s="23" t="inlineStr">
        <is>
          <t>Repos illimités</t>
        </is>
      </c>
    </row>
    <row r="6" ht="22" customHeight="1">
      <c r="A6" s="18" t="inlineStr">
        <is>
          <t>Salesforce CRM</t>
        </is>
      </c>
      <c r="B6" s="18" t="inlineStr">
        <is>
          <t>Salesforce</t>
        </is>
      </c>
      <c r="C6" s="13" t="inlineStr">
        <is>
          <t>CRM</t>
        </is>
      </c>
      <c r="D6" s="14" t="n">
        <v>25</v>
      </c>
      <c r="E6" s="15" t="inlineStr">
        <is>
          <t>Actif</t>
        </is>
      </c>
      <c r="F6" s="16" t="n">
        <v>45962</v>
      </c>
      <c r="G6" s="13" t="n">
        <v>12</v>
      </c>
      <c r="H6" s="16">
        <f>F6+G6*30</f>
        <v/>
      </c>
      <c r="I6" s="18" t="inlineStr">
        <is>
          <t>5 licences</t>
        </is>
      </c>
    </row>
    <row r="7" ht="22" customHeight="1">
      <c r="A7" s="23" t="inlineStr">
        <is>
          <t>Dropbox Business</t>
        </is>
      </c>
      <c r="B7" s="23" t="inlineStr">
        <is>
          <t>Dropbox</t>
        </is>
      </c>
      <c r="C7" s="20" t="inlineStr">
        <is>
          <t>Stockage</t>
        </is>
      </c>
      <c r="D7" s="21" t="n">
        <v>15</v>
      </c>
      <c r="E7" s="25" t="inlineStr">
        <is>
          <t>Suspendu</t>
        </is>
      </c>
      <c r="F7" s="26" t="n">
        <v>45901</v>
      </c>
      <c r="G7" s="20" t="n">
        <v>12</v>
      </c>
      <c r="H7" s="26">
        <f>F7+G7*30</f>
        <v/>
      </c>
      <c r="I7" s="23" t="inlineStr">
        <is>
          <t>Migration en cours</t>
        </is>
      </c>
    </row>
    <row r="8" ht="22" customHeight="1">
      <c r="A8" s="18" t="inlineStr">
        <is>
          <t>Zoom Pro</t>
        </is>
      </c>
      <c r="B8" s="18" t="inlineStr">
        <is>
          <t>Zoom</t>
        </is>
      </c>
      <c r="C8" s="13" t="inlineStr">
        <is>
          <t>SaaS</t>
        </is>
      </c>
      <c r="D8" s="14" t="n">
        <v>13.99</v>
      </c>
      <c r="E8" s="15" t="inlineStr">
        <is>
          <t>Actif</t>
        </is>
      </c>
      <c r="F8" s="16" t="n">
        <v>46027</v>
      </c>
      <c r="G8" s="13" t="n">
        <v>12</v>
      </c>
      <c r="H8" s="16">
        <f>F8+G8*30</f>
        <v/>
      </c>
      <c r="I8" s="18" t="inlineStr">
        <is>
          <t>100 participants max</t>
        </is>
      </c>
    </row>
    <row r="9" ht="22" customHeight="1">
      <c r="A9" s="23" t="inlineStr">
        <is>
          <t>HubSpot Marketing</t>
        </is>
      </c>
      <c r="B9" s="23" t="inlineStr">
        <is>
          <t>HubSpot</t>
        </is>
      </c>
      <c r="C9" s="20" t="inlineStr">
        <is>
          <t>Marketing</t>
        </is>
      </c>
      <c r="D9" s="21" t="n">
        <v>45</v>
      </c>
      <c r="E9" s="15" t="inlineStr">
        <is>
          <t>Actif</t>
        </is>
      </c>
      <c r="F9" s="26" t="n">
        <v>46073</v>
      </c>
      <c r="G9" s="20" t="n">
        <v>12</v>
      </c>
      <c r="H9" s="26">
        <f>F9+G9*30</f>
        <v/>
      </c>
      <c r="I9" s="23" t="inlineStr">
        <is>
          <t>5 000 contacts</t>
        </is>
      </c>
    </row>
    <row r="10" ht="22" customHeight="1">
      <c r="A10" s="18" t="inlineStr">
        <is>
          <t>Notion Team</t>
        </is>
      </c>
      <c r="B10" s="18" t="inlineStr">
        <is>
          <t>Notion</t>
        </is>
      </c>
      <c r="C10" s="13" t="inlineStr">
        <is>
          <t>Productivité</t>
        </is>
      </c>
      <c r="D10" s="14" t="n">
        <v>8</v>
      </c>
      <c r="E10" s="15" t="inlineStr">
        <is>
          <t>Actif</t>
        </is>
      </c>
      <c r="F10" s="16" t="n">
        <v>46082</v>
      </c>
      <c r="G10" s="13" t="n">
        <v>12</v>
      </c>
      <c r="H10" s="16">
        <f>F10+G10*30</f>
        <v/>
      </c>
      <c r="I10" s="18" t="inlineStr">
        <is>
          <t>Accès illimité</t>
        </is>
      </c>
    </row>
    <row r="11" ht="22" customHeight="1">
      <c r="A11" s="23" t="inlineStr">
        <is>
          <t>Jira Software</t>
        </is>
      </c>
      <c r="B11" s="23" t="inlineStr">
        <is>
          <t>Atlassian</t>
        </is>
      </c>
      <c r="C11" s="20" t="inlineStr">
        <is>
          <t>Dev</t>
        </is>
      </c>
      <c r="D11" s="21" t="n">
        <v>7.75</v>
      </c>
      <c r="E11" s="15" t="inlineStr">
        <is>
          <t>Actif</t>
        </is>
      </c>
      <c r="F11" s="26" t="n">
        <v>45992</v>
      </c>
      <c r="G11" s="20" t="n">
        <v>12</v>
      </c>
      <c r="H11" s="26">
        <f>F11+G11*30</f>
        <v/>
      </c>
      <c r="I11" s="23" t="inlineStr">
        <is>
          <t>10 projets actifs</t>
        </is>
      </c>
    </row>
    <row r="12" ht="22" customHeight="1">
      <c r="A12" s="18" t="inlineStr">
        <is>
          <t>Canva Pro</t>
        </is>
      </c>
      <c r="B12" s="18" t="inlineStr">
        <is>
          <t>Canva</t>
        </is>
      </c>
      <c r="C12" s="13" t="inlineStr">
        <is>
          <t>Design</t>
        </is>
      </c>
      <c r="D12" s="14" t="n">
        <v>12.99</v>
      </c>
      <c r="E12" s="28" t="inlineStr">
        <is>
          <t>Inactif</t>
        </is>
      </c>
      <c r="F12" s="16" t="n">
        <v>45870</v>
      </c>
      <c r="G12" s="13" t="n">
        <v>12</v>
      </c>
      <c r="H12" s="16">
        <f>F12+G12*30</f>
        <v/>
      </c>
      <c r="I12" s="18" t="inlineStr">
        <is>
          <t>Non renouvelé</t>
        </is>
      </c>
    </row>
    <row r="13" ht="22" customHeight="1">
      <c r="A13" s="23" t="inlineStr">
        <is>
          <t>Trello Premium</t>
        </is>
      </c>
      <c r="B13" s="23" t="inlineStr">
        <is>
          <t>Atlassian</t>
        </is>
      </c>
      <c r="C13" s="20" t="inlineStr">
        <is>
          <t>Productivité</t>
        </is>
      </c>
      <c r="D13" s="21" t="n">
        <v>5</v>
      </c>
      <c r="E13" s="15" t="inlineStr">
        <is>
          <t>Actif</t>
        </is>
      </c>
      <c r="F13" s="26" t="n">
        <v>46042</v>
      </c>
      <c r="G13" s="20" t="n">
        <v>12</v>
      </c>
      <c r="H13" s="26">
        <f>F13+G13*30</f>
        <v/>
      </c>
      <c r="I13" s="23" t="inlineStr">
        <is>
          <t>Tableaux illimités</t>
        </is>
      </c>
    </row>
    <row r="14" ht="22" customHeight="1">
      <c r="A14" s="18" t="inlineStr">
        <is>
          <t>Mailchimp</t>
        </is>
      </c>
      <c r="B14" s="18" t="inlineStr">
        <is>
          <t>Intuit</t>
        </is>
      </c>
      <c r="C14" s="13" t="inlineStr">
        <is>
          <t>Marketing</t>
        </is>
      </c>
      <c r="D14" s="14" t="n">
        <v>13</v>
      </c>
      <c r="E14" s="15" t="inlineStr">
        <is>
          <t>Actif</t>
        </is>
      </c>
      <c r="F14" s="16" t="n">
        <v>46086</v>
      </c>
      <c r="G14" s="13" t="n">
        <v>12</v>
      </c>
      <c r="H14" s="16">
        <f>F14+G14*30</f>
        <v/>
      </c>
      <c r="I14" s="18" t="inlineStr">
        <is>
          <t>2 500 abonnés</t>
        </is>
      </c>
    </row>
    <row r="15" ht="22" customHeight="1">
      <c r="A15" s="23" t="inlineStr">
        <is>
          <t>AWS Basic</t>
        </is>
      </c>
      <c r="B15" s="23" t="inlineStr">
        <is>
          <t>Amazon</t>
        </is>
      </c>
      <c r="C15" s="20" t="inlineStr">
        <is>
          <t>IaaS</t>
        </is>
      </c>
      <c r="D15" s="21" t="n">
        <v>120</v>
      </c>
      <c r="E15" s="15" t="inlineStr">
        <is>
          <t>Actif</t>
        </is>
      </c>
      <c r="F15" s="26" t="n">
        <v>45809</v>
      </c>
      <c r="G15" s="20" t="n">
        <v>12</v>
      </c>
      <c r="H15" s="26">
        <f>F15+G15*30</f>
        <v/>
      </c>
      <c r="I15" s="23" t="inlineStr">
        <is>
          <t>Serveurs production</t>
        </is>
      </c>
    </row>
    <row r="16" ht="22" customHeight="1">
      <c r="A16" s="18" t="inlineStr">
        <is>
          <t>Google Workspace</t>
        </is>
      </c>
      <c r="B16" s="18" t="inlineStr">
        <is>
          <t>Google</t>
        </is>
      </c>
      <c r="C16" s="13" t="inlineStr">
        <is>
          <t>Bureautique</t>
        </is>
      </c>
      <c r="D16" s="14" t="n">
        <v>9.6</v>
      </c>
      <c r="E16" s="15" t="inlineStr">
        <is>
          <t>Actif</t>
        </is>
      </c>
      <c r="F16" s="16" t="n">
        <v>46063</v>
      </c>
      <c r="G16" s="13" t="n">
        <v>12</v>
      </c>
      <c r="H16" s="16">
        <f>F16+G16*30</f>
        <v/>
      </c>
      <c r="I16" s="18" t="inlineStr">
        <is>
          <t>30 comptes utilisateurs</t>
        </is>
      </c>
    </row>
  </sheetData>
  <dataValidations count="2">
    <dataValidation sqref="E2:E16" showErrorMessage="1" showInputMessage="1" allowBlank="0" promptTitle="Statut" prompt="Choisissez un statut" type="list">
      <formula1>"Actif,Suspendu,Inactif"</formula1>
    </dataValidation>
    <dataValidation sqref="C2:C16" showErrorMessage="1" showInputMessage="1" allowBlank="0" type="list">
      <formula1>"SaaS,CRM,Marketing,Design,Bureautique,Stockage,Dev,IaaS,Productivité"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3" customWidth="1" min="6" max="6"/>
  </cols>
  <sheetData>
    <row r="1" ht="22" customHeight="1"/>
    <row r="2" ht="36" customHeight="1">
      <c r="B2" s="35" t="inlineStr">
        <is>
          <t>📊  ANALYSE PAR CATÉGORIE</t>
        </is>
      </c>
    </row>
    <row r="3" ht="22" customHeight="1"/>
    <row r="4" ht="28" customHeight="1">
      <c r="B4" s="11" t="inlineStr">
        <is>
          <t>Catégorie</t>
        </is>
      </c>
      <c r="C4" s="11" t="inlineStr">
        <is>
          <t>Nb Abonnements</t>
        </is>
      </c>
      <c r="D4" s="11" t="inlineStr">
        <is>
          <t>Coût Mensuel (€)</t>
        </is>
      </c>
      <c r="E4" s="11" t="inlineStr">
        <is>
          <t>% du Budget</t>
        </is>
      </c>
    </row>
    <row r="5" ht="22" customHeight="1">
      <c r="B5" s="12" t="inlineStr">
        <is>
          <t>Bureautique</t>
        </is>
      </c>
      <c r="C5" s="13" t="n">
        <v>2</v>
      </c>
      <c r="D5" s="14" t="n">
        <v>22.59</v>
      </c>
      <c r="E5" s="36" t="n">
        <v>0.06371277075812275</v>
      </c>
    </row>
    <row r="6" ht="22" customHeight="1">
      <c r="B6" s="19" t="inlineStr">
        <is>
          <t>Design</t>
        </is>
      </c>
      <c r="C6" s="20" t="n">
        <v>2</v>
      </c>
      <c r="D6" s="21" t="n">
        <v>67.98</v>
      </c>
      <c r="E6" s="37" t="n">
        <v>0.19173059566787</v>
      </c>
    </row>
    <row r="7" ht="22" customHeight="1">
      <c r="B7" s="12" t="inlineStr">
        <is>
          <t>Communication</t>
        </is>
      </c>
      <c r="C7" s="13" t="n">
        <v>1</v>
      </c>
      <c r="D7" s="14" t="n">
        <v>7.25</v>
      </c>
      <c r="E7" s="36" t="n">
        <v>0.02044787906137184</v>
      </c>
    </row>
    <row r="8" ht="22" customHeight="1">
      <c r="B8" s="19" t="inlineStr">
        <is>
          <t>Développement</t>
        </is>
      </c>
      <c r="C8" s="20" t="n">
        <v>2</v>
      </c>
      <c r="D8" s="21" t="n">
        <v>11.75</v>
      </c>
      <c r="E8" s="37" t="n">
        <v>0.03313966606498195</v>
      </c>
    </row>
    <row r="9" ht="22" customHeight="1">
      <c r="B9" s="12" t="inlineStr">
        <is>
          <t>CRM</t>
        </is>
      </c>
      <c r="C9" s="13" t="n">
        <v>1</v>
      </c>
      <c r="D9" s="14" t="n">
        <v>25</v>
      </c>
      <c r="E9" s="36" t="n">
        <v>0.07050992779783394</v>
      </c>
    </row>
    <row r="10" ht="22" customHeight="1">
      <c r="B10" s="19" t="inlineStr">
        <is>
          <t>Stockage</t>
        </is>
      </c>
      <c r="C10" s="20" t="n">
        <v>1</v>
      </c>
      <c r="D10" s="21" t="n">
        <v>15</v>
      </c>
      <c r="E10" s="37" t="n">
        <v>0.04230595667870036</v>
      </c>
    </row>
    <row r="11" ht="22" customHeight="1">
      <c r="B11" s="12" t="inlineStr">
        <is>
          <t>Visioconférence</t>
        </is>
      </c>
      <c r="C11" s="13" t="n">
        <v>1</v>
      </c>
      <c r="D11" s="14" t="n">
        <v>13.99</v>
      </c>
      <c r="E11" s="36" t="n">
        <v>0.03945735559566787</v>
      </c>
    </row>
    <row r="12" ht="22" customHeight="1">
      <c r="B12" s="19" t="inlineStr">
        <is>
          <t>Marketing</t>
        </is>
      </c>
      <c r="C12" s="20" t="n">
        <v>2</v>
      </c>
      <c r="D12" s="21" t="n">
        <v>58</v>
      </c>
      <c r="E12" s="37" t="n">
        <v>0.1635830324909747</v>
      </c>
    </row>
    <row r="13" ht="22" customHeight="1">
      <c r="B13" s="12" t="inlineStr">
        <is>
          <t>Productivité</t>
        </is>
      </c>
      <c r="C13" s="13" t="n">
        <v>2</v>
      </c>
      <c r="D13" s="14" t="n">
        <v>13</v>
      </c>
      <c r="E13" s="36" t="n">
        <v>0.03666516245487365</v>
      </c>
    </row>
    <row r="14" ht="22" customHeight="1">
      <c r="B14" s="19" t="inlineStr">
        <is>
          <t>Infrastructure</t>
        </is>
      </c>
      <c r="C14" s="20" t="n">
        <v>1</v>
      </c>
      <c r="D14" s="21" t="n">
        <v>120</v>
      </c>
      <c r="E14" s="37" t="n">
        <v>0.3384476534296029</v>
      </c>
    </row>
    <row r="15" ht="26" customHeight="1">
      <c r="B15" s="32" t="inlineStr">
        <is>
          <t>TOTAL</t>
        </is>
      </c>
      <c r="C15" s="38" t="n">
        <v>15</v>
      </c>
      <c r="D15" s="39" t="n">
        <v>354.56</v>
      </c>
      <c r="E15" s="40" t="n">
        <v>1</v>
      </c>
    </row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</sheetData>
  <mergeCells count="1">
    <mergeCell ref="B2:E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6" customWidth="1" min="3" max="3"/>
    <col width="14" customWidth="1" min="4" max="4"/>
    <col width="18" customWidth="1" min="5" max="5"/>
    <col width="14" customWidth="1" min="6" max="6"/>
    <col width="18" customWidth="1" min="7" max="7"/>
    <col width="3" customWidth="1" min="8" max="8"/>
  </cols>
  <sheetData>
    <row r="1" ht="22" customHeight="1"/>
    <row r="2" ht="36" customHeight="1">
      <c r="B2" s="35" t="inlineStr">
        <is>
          <t>📅  CALENDRIER DES RENOUVELLEMENTS</t>
        </is>
      </c>
    </row>
    <row r="3" ht="22" customHeight="1">
      <c r="B3" s="41" t="inlineStr">
        <is>
          <t>Période : March 2026 – June 2026</t>
        </is>
      </c>
    </row>
    <row r="4" ht="22" customHeight="1"/>
    <row r="5" ht="28" customHeight="1">
      <c r="B5" s="11" t="inlineStr">
        <is>
          <t>Service</t>
        </is>
      </c>
      <c r="C5" s="11" t="inlineStr">
        <is>
          <t>Fournisseur</t>
        </is>
      </c>
      <c r="D5" s="11" t="inlineStr">
        <is>
          <t>Coût/Mois</t>
        </is>
      </c>
      <c r="E5" s="11" t="inlineStr">
        <is>
          <t>Date Renouvellement</t>
        </is>
      </c>
      <c r="F5" s="11" t="inlineStr">
        <is>
          <t>Jours Restants</t>
        </is>
      </c>
      <c r="G5" s="11" t="inlineStr">
        <is>
          <t>Priorité d'Action</t>
        </is>
      </c>
    </row>
    <row r="6" ht="22" customHeight="1">
      <c r="B6" s="12" t="inlineStr">
        <is>
          <t>AWS Basic</t>
        </is>
      </c>
      <c r="C6" s="13" t="inlineStr">
        <is>
          <t>Amazon</t>
        </is>
      </c>
      <c r="D6" s="14" t="n">
        <v>120</v>
      </c>
      <c r="E6" s="30" t="n">
        <v>46085.81748729217</v>
      </c>
      <c r="F6" s="28" t="n">
        <v>1</v>
      </c>
      <c r="G6" s="13" t="inlineStr">
        <is>
          <t>🔴 URGENT</t>
        </is>
      </c>
    </row>
    <row r="7" ht="22" customHeight="1">
      <c r="B7" s="19" t="inlineStr">
        <is>
          <t>Mailchimp</t>
        </is>
      </c>
      <c r="C7" s="20" t="inlineStr">
        <is>
          <t>Intuit</t>
        </is>
      </c>
      <c r="D7" s="21" t="n">
        <v>13</v>
      </c>
      <c r="E7" s="22" t="n">
        <v>46086.81748729217</v>
      </c>
      <c r="F7" s="28" t="n">
        <v>2</v>
      </c>
      <c r="G7" s="20" t="inlineStr">
        <is>
          <t>🔴 URGENT</t>
        </is>
      </c>
    </row>
    <row r="8" ht="22" customHeight="1">
      <c r="B8" s="12" t="inlineStr">
        <is>
          <t>GitHub Teams</t>
        </is>
      </c>
      <c r="C8" s="13" t="inlineStr">
        <is>
          <t>Microsoft</t>
        </is>
      </c>
      <c r="D8" s="14" t="n">
        <v>4</v>
      </c>
      <c r="E8" s="30" t="n">
        <v>46087.81748729217</v>
      </c>
      <c r="F8" s="28" t="n">
        <v>3</v>
      </c>
      <c r="G8" s="13" t="inlineStr">
        <is>
          <t>🔴 URGENT</t>
        </is>
      </c>
    </row>
    <row r="9" ht="22" customHeight="1">
      <c r="B9" s="19" t="inlineStr">
        <is>
          <t>Adobe Creative Cloud</t>
        </is>
      </c>
      <c r="C9" s="20" t="inlineStr">
        <is>
          <t>Adobe</t>
        </is>
      </c>
      <c r="D9" s="21" t="n">
        <v>54.99</v>
      </c>
      <c r="E9" s="22" t="n">
        <v>46091.81748729217</v>
      </c>
      <c r="F9" s="28" t="n">
        <v>7</v>
      </c>
      <c r="G9" s="20" t="inlineStr">
        <is>
          <t>🔴 URGENT</t>
        </is>
      </c>
    </row>
    <row r="10" ht="22" customHeight="1">
      <c r="B10" s="12" t="inlineStr">
        <is>
          <t>Notion Team</t>
        </is>
      </c>
      <c r="C10" s="13" t="inlineStr">
        <is>
          <t>Notion</t>
        </is>
      </c>
      <c r="D10" s="14" t="n">
        <v>8</v>
      </c>
      <c r="E10" s="42" t="n">
        <v>46093.81748729217</v>
      </c>
      <c r="F10" s="25" t="n">
        <v>9</v>
      </c>
      <c r="G10" s="13" t="inlineStr">
        <is>
          <t>🟡 Bientôt</t>
        </is>
      </c>
    </row>
    <row r="11" ht="22" customHeight="1">
      <c r="B11" s="19" t="inlineStr">
        <is>
          <t>Zoom Pro</t>
        </is>
      </c>
      <c r="C11" s="20" t="inlineStr">
        <is>
          <t>Zoom</t>
        </is>
      </c>
      <c r="D11" s="21" t="n">
        <v>13.99</v>
      </c>
      <c r="E11" s="43" t="n">
        <v>46095.81748729217</v>
      </c>
      <c r="F11" s="25" t="n">
        <v>11</v>
      </c>
      <c r="G11" s="20" t="inlineStr">
        <is>
          <t>🟡 Bientôt</t>
        </is>
      </c>
    </row>
    <row r="12" ht="22" customHeight="1">
      <c r="B12" s="12" t="inlineStr">
        <is>
          <t>Jira Software</t>
        </is>
      </c>
      <c r="C12" s="13" t="inlineStr">
        <is>
          <t>Atlassian</t>
        </is>
      </c>
      <c r="D12" s="14" t="n">
        <v>7.75</v>
      </c>
      <c r="E12" s="42" t="n">
        <v>46098.81748729217</v>
      </c>
      <c r="F12" s="25" t="n">
        <v>14</v>
      </c>
      <c r="G12" s="13" t="inlineStr">
        <is>
          <t>🟡 Bientôt</t>
        </is>
      </c>
    </row>
    <row r="13" ht="22" customHeight="1">
      <c r="B13" s="19" t="inlineStr">
        <is>
          <t>Microsoft 365</t>
        </is>
      </c>
      <c r="C13" s="20" t="inlineStr">
        <is>
          <t>Microsoft</t>
        </is>
      </c>
      <c r="D13" s="21" t="n">
        <v>12.99</v>
      </c>
      <c r="E13" s="43" t="n">
        <v>46099.81748729217</v>
      </c>
      <c r="F13" s="25" t="n">
        <v>15</v>
      </c>
      <c r="G13" s="20" t="inlineStr">
        <is>
          <t>🟡 Bientôt</t>
        </is>
      </c>
    </row>
    <row r="14" ht="22" customHeight="1">
      <c r="B14" s="12" t="inlineStr">
        <is>
          <t>Salesforce CRM</t>
        </is>
      </c>
      <c r="C14" s="13" t="inlineStr">
        <is>
          <t>Salesforce</t>
        </is>
      </c>
      <c r="D14" s="14" t="n">
        <v>25</v>
      </c>
      <c r="E14" s="42" t="n">
        <v>46102.81748729217</v>
      </c>
      <c r="F14" s="25" t="n">
        <v>18</v>
      </c>
      <c r="G14" s="13" t="inlineStr">
        <is>
          <t>🟡 Bientôt</t>
        </is>
      </c>
    </row>
    <row r="15" ht="22" customHeight="1">
      <c r="B15" s="19" t="inlineStr">
        <is>
          <t>Trello Premium</t>
        </is>
      </c>
      <c r="C15" s="20" t="inlineStr">
        <is>
          <t>Atlassian</t>
        </is>
      </c>
      <c r="D15" s="21" t="n">
        <v>5</v>
      </c>
      <c r="E15" s="43" t="n">
        <v>46104.81748729217</v>
      </c>
      <c r="F15" s="25" t="n">
        <v>20</v>
      </c>
      <c r="G15" s="20" t="inlineStr">
        <is>
          <t>🟡 Bientôt</t>
        </is>
      </c>
    </row>
    <row r="16" ht="22" customHeight="1">
      <c r="B16" s="12" t="inlineStr">
        <is>
          <t>Slack</t>
        </is>
      </c>
      <c r="C16" s="13" t="inlineStr">
        <is>
          <t>Salesforce</t>
        </is>
      </c>
      <c r="D16" s="14" t="n">
        <v>7.25</v>
      </c>
      <c r="E16" s="42" t="n">
        <v>46106.81748729217</v>
      </c>
      <c r="F16" s="25" t="n">
        <v>22</v>
      </c>
      <c r="G16" s="13" t="inlineStr">
        <is>
          <t>🟡 Bientôt</t>
        </is>
      </c>
    </row>
    <row r="17" ht="22" customHeight="1">
      <c r="B17" s="19" t="inlineStr">
        <is>
          <t>HubSpot Marketing</t>
        </is>
      </c>
      <c r="C17" s="20" t="inlineStr">
        <is>
          <t>HubSpot</t>
        </is>
      </c>
      <c r="D17" s="21" t="n">
        <v>45</v>
      </c>
      <c r="E17" s="43" t="n">
        <v>46109.81748729217</v>
      </c>
      <c r="F17" s="25" t="n">
        <v>25</v>
      </c>
      <c r="G17" s="20" t="inlineStr">
        <is>
          <t>🟡 Bientôt</t>
        </is>
      </c>
    </row>
    <row r="18" ht="22" customHeight="1">
      <c r="B18" s="12" t="inlineStr">
        <is>
          <t>Google Workspace</t>
        </is>
      </c>
      <c r="C18" s="13" t="inlineStr">
        <is>
          <t>Google</t>
        </is>
      </c>
      <c r="D18" s="14" t="n">
        <v>9.6</v>
      </c>
      <c r="E18" s="42" t="n">
        <v>46112.81748729217</v>
      </c>
      <c r="F18" s="25" t="n">
        <v>28</v>
      </c>
      <c r="G18" s="13" t="inlineStr">
        <is>
          <t>🟡 Bientôt</t>
        </is>
      </c>
    </row>
    <row r="19" ht="22" customHeight="1">
      <c r="B19" s="19" t="inlineStr">
        <is>
          <t>Dropbox Business</t>
        </is>
      </c>
      <c r="C19" s="20" t="inlineStr">
        <is>
          <t>Dropbox</t>
        </is>
      </c>
      <c r="D19" s="21" t="n">
        <v>15</v>
      </c>
      <c r="E19" s="43" t="n">
        <v>46114.81748729217</v>
      </c>
      <c r="F19" s="25" t="n">
        <v>30</v>
      </c>
      <c r="G19" s="20" t="inlineStr">
        <is>
          <t>🟡 Bientôt</t>
        </is>
      </c>
    </row>
    <row r="20" ht="22" customHeight="1"/>
    <row r="21" ht="22" customHeight="1"/>
    <row r="22" ht="30" customHeight="1">
      <c r="B22" s="44" t="inlineStr">
        <is>
          <t>Légende :</t>
        </is>
      </c>
      <c r="C22" s="45" t="inlineStr">
        <is>
          <t>≤ 7 jours – Urgent</t>
        </is>
      </c>
      <c r="D22" s="46" t="inlineStr">
        <is>
          <t>≤ 30 jours – Attention</t>
        </is>
      </c>
      <c r="E22" s="47" t="inlineStr">
        <is>
          <t>&gt; 30 jours – OK</t>
        </is>
      </c>
    </row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2">
    <mergeCell ref="B2:G2"/>
    <mergeCell ref="B3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6" customWidth="1" min="5" max="5"/>
    <col width="3" customWidth="1" min="6" max="6"/>
  </cols>
  <sheetData>
    <row r="1" ht="22" customHeight="1"/>
    <row r="2" ht="36" customHeight="1">
      <c r="B2" s="35" t="inlineStr">
        <is>
          <t>📈  ÉVOLUTION DU BUDGET ANNUEL</t>
        </is>
      </c>
    </row>
    <row r="3" ht="22" customHeight="1"/>
    <row r="4" ht="28" customHeight="1">
      <c r="B4" s="11" t="inlineStr">
        <is>
          <t>Mois</t>
        </is>
      </c>
      <c r="C4" s="11" t="inlineStr">
        <is>
          <t>Budget Réel (€)</t>
        </is>
      </c>
      <c r="D4" s="11" t="inlineStr">
        <is>
          <t>Budget Prévu (€)</t>
        </is>
      </c>
      <c r="E4" s="11" t="inlineStr">
        <is>
          <t>Écart (€)</t>
        </is>
      </c>
    </row>
    <row r="5" ht="22" customHeight="1">
      <c r="B5" s="18" t="inlineStr">
        <is>
          <t>Janvier</t>
        </is>
      </c>
      <c r="C5" s="14" t="n">
        <v>360.12</v>
      </c>
      <c r="D5" s="14" t="n">
        <v>358.05</v>
      </c>
      <c r="E5" s="48" t="n">
        <v>2.07</v>
      </c>
    </row>
    <row r="6" ht="22" customHeight="1">
      <c r="B6" s="23" t="inlineStr">
        <is>
          <t>Février</t>
        </is>
      </c>
      <c r="C6" s="21" t="n">
        <v>341.49</v>
      </c>
      <c r="D6" s="21" t="n">
        <v>360.55</v>
      </c>
      <c r="E6" s="49" t="n">
        <v>-19.06</v>
      </c>
    </row>
    <row r="7" ht="22" customHeight="1">
      <c r="B7" s="12" t="inlineStr">
        <is>
          <t>Mars</t>
        </is>
      </c>
      <c r="C7" s="14" t="n">
        <v>354.95</v>
      </c>
      <c r="D7" s="14" t="n">
        <v>363.05</v>
      </c>
      <c r="E7" s="50" t="n">
        <v>-8.1</v>
      </c>
    </row>
    <row r="8" ht="22" customHeight="1">
      <c r="B8" s="23" t="inlineStr">
        <is>
          <t>Avril</t>
        </is>
      </c>
      <c r="C8" s="51" t="inlineStr">
        <is>
          <t>—</t>
        </is>
      </c>
      <c r="D8" s="21" t="n">
        <v>365.55</v>
      </c>
      <c r="E8" s="51" t="inlineStr">
        <is>
          <t>—</t>
        </is>
      </c>
    </row>
    <row r="9" ht="22" customHeight="1">
      <c r="B9" s="18" t="inlineStr">
        <is>
          <t>Mai</t>
        </is>
      </c>
      <c r="C9" s="52" t="inlineStr">
        <is>
          <t>—</t>
        </is>
      </c>
      <c r="D9" s="14" t="n">
        <v>368.05</v>
      </c>
      <c r="E9" s="52" t="inlineStr">
        <is>
          <t>—</t>
        </is>
      </c>
    </row>
    <row r="10" ht="22" customHeight="1">
      <c r="B10" s="23" t="inlineStr">
        <is>
          <t>Juin</t>
        </is>
      </c>
      <c r="C10" s="51" t="inlineStr">
        <is>
          <t>—</t>
        </is>
      </c>
      <c r="D10" s="21" t="n">
        <v>370.55</v>
      </c>
      <c r="E10" s="51" t="inlineStr">
        <is>
          <t>—</t>
        </is>
      </c>
    </row>
    <row r="11" ht="22" customHeight="1">
      <c r="B11" s="18" t="inlineStr">
        <is>
          <t>Juillet</t>
        </is>
      </c>
      <c r="C11" s="52" t="inlineStr">
        <is>
          <t>—</t>
        </is>
      </c>
      <c r="D11" s="14" t="n">
        <v>373.05</v>
      </c>
      <c r="E11" s="52" t="inlineStr">
        <is>
          <t>—</t>
        </is>
      </c>
    </row>
    <row r="12" ht="22" customHeight="1">
      <c r="B12" s="23" t="inlineStr">
        <is>
          <t>Août</t>
        </is>
      </c>
      <c r="C12" s="51" t="inlineStr">
        <is>
          <t>—</t>
        </is>
      </c>
      <c r="D12" s="21" t="n">
        <v>375.55</v>
      </c>
      <c r="E12" s="51" t="inlineStr">
        <is>
          <t>—</t>
        </is>
      </c>
    </row>
    <row r="13" ht="22" customHeight="1">
      <c r="B13" s="18" t="inlineStr">
        <is>
          <t>Septembre</t>
        </is>
      </c>
      <c r="C13" s="52" t="inlineStr">
        <is>
          <t>—</t>
        </is>
      </c>
      <c r="D13" s="14" t="n">
        <v>378.05</v>
      </c>
      <c r="E13" s="52" t="inlineStr">
        <is>
          <t>—</t>
        </is>
      </c>
    </row>
    <row r="14" ht="22" customHeight="1">
      <c r="B14" s="23" t="inlineStr">
        <is>
          <t>Octobre</t>
        </is>
      </c>
      <c r="C14" s="51" t="inlineStr">
        <is>
          <t>—</t>
        </is>
      </c>
      <c r="D14" s="21" t="n">
        <v>380.55</v>
      </c>
      <c r="E14" s="51" t="inlineStr">
        <is>
          <t>—</t>
        </is>
      </c>
    </row>
    <row r="15" ht="22" customHeight="1">
      <c r="B15" s="18" t="inlineStr">
        <is>
          <t>Novembre</t>
        </is>
      </c>
      <c r="C15" s="52" t="inlineStr">
        <is>
          <t>—</t>
        </is>
      </c>
      <c r="D15" s="14" t="n">
        <v>383.05</v>
      </c>
      <c r="E15" s="52" t="inlineStr">
        <is>
          <t>—</t>
        </is>
      </c>
    </row>
    <row r="16" ht="22" customHeight="1">
      <c r="B16" s="23" t="inlineStr">
        <is>
          <t>Décembre</t>
        </is>
      </c>
      <c r="C16" s="51" t="inlineStr">
        <is>
          <t>—</t>
        </is>
      </c>
      <c r="D16" s="21" t="n">
        <v>385.55</v>
      </c>
      <c r="E16" s="51" t="inlineStr">
        <is>
          <t>—</t>
        </is>
      </c>
    </row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</sheetData>
  <mergeCells count="1">
    <mergeCell ref="B2:E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C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2" customWidth="1" min="3" max="3"/>
    <col width="3" customWidth="1" min="4" max="4"/>
  </cols>
  <sheetData>
    <row r="1" ht="22" customHeight="1"/>
    <row r="2" ht="44" customHeight="1">
      <c r="B2" s="53" t="inlineStr">
        <is>
          <t>📘  GUIDE D'UTILISATION – GESTIONNAIRE D'ABONNEMENTS</t>
        </is>
      </c>
    </row>
    <row r="3" ht="22" customHeight="1">
      <c r="B3" s="54" t="inlineStr">
        <is>
          <t>Créé le 03/03/2026  |  Version 1.0</t>
        </is>
      </c>
    </row>
    <row r="4" ht="22" customHeight="1"/>
    <row r="5" ht="30" customHeight="1">
      <c r="B5" s="55" t="inlineStr">
        <is>
          <t>🗂️ STRUCTURE DU CLASSEUR</t>
        </is>
      </c>
      <c r="C5" s="56" t="n"/>
    </row>
    <row r="6" ht="22" customHeight="1">
      <c r="B6" s="57" t="inlineStr">
        <is>
          <t>Tableau de Bord</t>
        </is>
      </c>
      <c r="C6" s="58" t="inlineStr">
        <is>
          <t>Vue synthétique : KPIs, liste des abonnements avec statuts colorés, coût total.</t>
        </is>
      </c>
    </row>
    <row r="7" ht="22" customHeight="1">
      <c r="B7" s="59" t="inlineStr">
        <is>
          <t>Abonnements</t>
        </is>
      </c>
      <c r="C7" s="60" t="inlineStr">
        <is>
          <t>Base de données complète. Saisissez ici vos abonnements. Les listes déroulantes facilitent la saisie (Statut, Type).</t>
        </is>
      </c>
    </row>
    <row r="8" ht="22" customHeight="1">
      <c r="B8" s="57" t="inlineStr">
        <is>
          <t>Analyse Catégories</t>
        </is>
      </c>
      <c r="C8" s="58" t="inlineStr">
        <is>
          <t>Synthèse des dépenses par catégorie + graphique camembert automatique.</t>
        </is>
      </c>
    </row>
    <row r="9" ht="22" customHeight="1">
      <c r="B9" s="59" t="inlineStr">
        <is>
          <t>Renouvellements</t>
        </is>
      </c>
      <c r="C9" s="60" t="inlineStr">
        <is>
          <t>Calendrier des échéances triées par urgence. Indicateurs visuels (rouge/orange/vert).</t>
        </is>
      </c>
    </row>
    <row r="10" ht="22" customHeight="1">
      <c r="B10" s="57" t="inlineStr">
        <is>
          <t>Évolution Budget</t>
        </is>
      </c>
      <c r="C10" s="58" t="inlineStr">
        <is>
          <t>Suivi mensuel réel vs prévu avec graphique d'évolution annuelle.</t>
        </is>
      </c>
    </row>
    <row r="11" ht="22" customHeight="1"/>
    <row r="12" ht="30" customHeight="1">
      <c r="B12" s="55" t="inlineStr">
        <is>
          <t>✏️ COMMENT UTILISER</t>
        </is>
      </c>
      <c r="C12" s="56" t="n"/>
    </row>
    <row r="13" ht="22" customHeight="1">
      <c r="B13" s="59" t="inlineStr">
        <is>
          <t>Ajouter un abonnement</t>
        </is>
      </c>
      <c r="C13" s="60" t="inlineStr">
        <is>
          <t>Allez dans l'onglet 'Abonnements', ajoutez une ligne à la suite des données existantes.</t>
        </is>
      </c>
    </row>
    <row r="14" ht="22" customHeight="1">
      <c r="B14" s="57" t="inlineStr">
        <is>
          <t>Modifier le statut</t>
        </is>
      </c>
      <c r="C14" s="58" t="inlineStr">
        <is>
          <t>Cliquez sur la cellule Statut → sélectionnez dans la liste déroulante : Actif / Suspendu / Inactif.</t>
        </is>
      </c>
    </row>
    <row r="15" ht="22" customHeight="1">
      <c r="B15" s="59" t="inlineStr">
        <is>
          <t>Mettre à jour les coûts</t>
        </is>
      </c>
      <c r="C15" s="60" t="inlineStr">
        <is>
          <t>Modifiez la colonne 'Coût/Mois (€)' dans l'onglet 'Abonnements'. Les totaux se recalculent automatiquement.</t>
        </is>
      </c>
    </row>
    <row r="16" ht="22" customHeight="1">
      <c r="B16" s="57" t="inlineStr">
        <is>
          <t>Suivi des alertes</t>
        </is>
      </c>
      <c r="C16" s="58" t="inlineStr">
        <is>
          <t>L'onglet 'Renouvellements' affiche en rouge les services arrivant à échéance dans ≤ 7 jours.</t>
        </is>
      </c>
    </row>
    <row r="17" ht="22" customHeight="1"/>
    <row r="18" ht="30" customHeight="1">
      <c r="B18" s="55" t="inlineStr">
        <is>
          <t>🎨 CODE COULEUR STATUT</t>
        </is>
      </c>
      <c r="C18" s="56" t="n"/>
    </row>
    <row r="19" ht="22" customHeight="1">
      <c r="B19" s="59" t="inlineStr">
        <is>
          <t>🟢 Actif</t>
        </is>
      </c>
      <c r="C19" s="60" t="inlineStr">
        <is>
          <t>L'abonnement est en cours et actif.</t>
        </is>
      </c>
    </row>
    <row r="20" ht="22" customHeight="1">
      <c r="B20" s="57" t="inlineStr">
        <is>
          <t>🟠 Suspendu</t>
        </is>
      </c>
      <c r="C20" s="58" t="inlineStr">
        <is>
          <t>L'abonnement est temporairement suspendu (pause, litige…).</t>
        </is>
      </c>
    </row>
    <row r="21" ht="22" customHeight="1">
      <c r="B21" s="59" t="inlineStr">
        <is>
          <t>🔴 Inactif</t>
        </is>
      </c>
      <c r="C21" s="60" t="inlineStr">
        <is>
          <t>L'abonnement est terminé ou non renouvelé.</t>
        </is>
      </c>
    </row>
    <row r="22" ht="22" customHeight="1"/>
    <row r="23" ht="30" customHeight="1">
      <c r="B23" s="55" t="inlineStr">
        <is>
          <t>⚙️ FORMULES CLÉS</t>
        </is>
      </c>
      <c r="C23" s="56" t="n"/>
    </row>
    <row r="24" ht="22" customHeight="1">
      <c r="B24" s="57" t="inlineStr">
        <is>
          <t>Total mensuel actif</t>
        </is>
      </c>
      <c r="C24" s="58">
        <f>SUMIF(colonne_statut,"Actif",colonne_coût)</f>
        <v/>
      </c>
    </row>
    <row r="25" ht="22" customHeight="1">
      <c r="B25" s="59" t="inlineStr">
        <is>
          <t>Nb abonnements actifs</t>
        </is>
      </c>
      <c r="C25" s="60">
        <f>COUNTIF(colonne_statut,"Actif")</f>
        <v/>
      </c>
    </row>
    <row r="26" ht="22" customHeight="1">
      <c r="B26" s="57" t="inlineStr">
        <is>
          <t>Date renouvellement</t>
        </is>
      </c>
      <c r="C26" s="58">
        <f>Date_Début + Durée_mois * 30</f>
        <v/>
      </c>
    </row>
    <row r="27" ht="22" customHeight="1"/>
    <row r="28" ht="30" customHeight="1">
      <c r="B28" s="55" t="inlineStr">
        <is>
          <t>💡 CONSEILS</t>
        </is>
      </c>
      <c r="C28" s="56" t="n"/>
    </row>
    <row r="29" ht="22" customHeight="1">
      <c r="B29" s="59" t="inlineStr">
        <is>
          <t>Révision mensuelle</t>
        </is>
      </c>
      <c r="C29" s="60" t="inlineStr">
        <is>
          <t>Faites un point mensuel pour identifier les abonnements inutilisés (Inactif ou Suspendu).</t>
        </is>
      </c>
    </row>
    <row r="30" ht="22" customHeight="1">
      <c r="B30" s="57" t="inlineStr">
        <is>
          <t>Alertes renouvellement</t>
        </is>
      </c>
      <c r="C30" s="58" t="inlineStr">
        <is>
          <t>Configurez des rappels dans votre agenda 14 jours avant chaque renouvellement.</t>
        </is>
      </c>
    </row>
    <row r="31" ht="22" customHeight="1">
      <c r="B31" s="59" t="inlineStr">
        <is>
          <t>Export PDF</t>
        </is>
      </c>
      <c r="C31" s="60" t="inlineStr">
        <is>
          <t>Utilisez Fichier &gt; Exporter &gt; PDF pour partager un rapport avec votre direction.</t>
        </is>
      </c>
    </row>
    <row r="32" ht="22" customHeight="1">
      <c r="B32" s="57" t="inlineStr">
        <is>
          <t>Sauvegarde</t>
        </is>
      </c>
      <c r="C32" s="58" t="inlineStr">
        <is>
          <t>Conservez une copie horodatée chaque mois : ex. Abonnements_2025-07.xlsx</t>
        </is>
      </c>
    </row>
    <row r="33" ht="22" customHeight="1"/>
    <row r="34" ht="22" customHeight="1"/>
    <row r="35" ht="28" customHeight="1">
      <c r="B35" s="2" t="inlineStr">
        <is>
          <t>© 2026  –  Gestionnaire d'Abonnements Excel  –  Généré automatiquement le 03/03/2026</t>
        </is>
      </c>
    </row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</sheetData>
  <mergeCells count="3">
    <mergeCell ref="B2:C2"/>
    <mergeCell ref="B3:C3"/>
    <mergeCell ref="B35:C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2026-03-03T19:37:10Z</dcterms:created>
  <dcterms:modified xmlns:dcterms="http://purl.org/dc/terms/" xmlns:xsi="http://www.w3.org/2001/XMLSchema-instance" xsi:type="dcterms:W3CDTF">2026-03-03T19:37:10Z</dcterms:modified>
</cp:coreProperties>
</file>