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2.xml" ContentType="application/vnd.openxmlformats-officedocument.drawing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ableau de Bord" sheetId="1" state="visible" r:id="rId1"/>
    <sheet xmlns:r="http://schemas.openxmlformats.org/officeDocument/2006/relationships" name="Flotte" sheetId="2" state="visible" r:id="rId2"/>
    <sheet xmlns:r="http://schemas.openxmlformats.org/officeDocument/2006/relationships" name="Maintenance" sheetId="3" state="visible" r:id="rId3"/>
    <sheet xmlns:r="http://schemas.openxmlformats.org/officeDocument/2006/relationships" name="Carburant" sheetId="4" state="visible" r:id="rId4"/>
    <sheet xmlns:r="http://schemas.openxmlformats.org/officeDocument/2006/relationships" name="Assurances &amp; Documents" sheetId="5" state="visible" r:id="rId5"/>
    <sheet xmlns:r="http://schemas.openxmlformats.org/officeDocument/2006/relationships" name="Analyse par Véhicule" sheetId="6" state="visible" r:id="rId6"/>
    <sheet xmlns:r="http://schemas.openxmlformats.org/officeDocument/2006/relationships" name="Alertes &amp; Échéances" sheetId="7" state="visible" r:id="rId7"/>
    <sheet xmlns:r="http://schemas.openxmlformats.org/officeDocument/2006/relationships" name="Guide Utilisation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9">
    <numFmt numFmtId="164" formatCode="# ##0 €"/>
    <numFmt numFmtId="165" formatCode="yyyy-mm-dd h:mm:ss"/>
    <numFmt numFmtId="166" formatCode="DD/MM/YYYY"/>
    <numFmt numFmtId="167" formatCode="# ##0 &quot; km&quot;"/>
    <numFmt numFmtId="168" formatCode="0.00 &quot;L&quot;"/>
    <numFmt numFmtId="169" formatCode="0.000 &quot;€&quot;"/>
    <numFmt numFmtId="170" formatCode="# ##0.00 €"/>
    <numFmt numFmtId="171" formatCode="0.0 &quot;L/100&quot;"/>
    <numFmt numFmtId="172" formatCode="0.00 &quot;€&quot;"/>
  </numFmts>
  <fonts count="24">
    <font>
      <name val="Calibri"/>
      <family val="2"/>
      <color theme="1"/>
      <sz val="11"/>
      <scheme val="minor"/>
    </font>
    <font>
      <name val="Calibri"/>
      <b val="1"/>
      <color rgb="00FFFFFF"/>
      <sz val="18"/>
    </font>
    <font>
      <name val="Calibri"/>
      <i val="1"/>
      <color rgb="00FFFFFF"/>
      <sz val="10"/>
    </font>
    <font>
      <name val="Calibri"/>
      <b val="1"/>
      <color rgb="001E3A8A"/>
      <sz val="10"/>
    </font>
    <font>
      <name val="Calibri"/>
      <b val="1"/>
      <color rgb="001E3A8A"/>
      <sz val="26"/>
    </font>
    <font>
      <name val="Calibri"/>
      <b val="1"/>
      <color rgb="0010B981"/>
      <sz val="10"/>
    </font>
    <font>
      <name val="Calibri"/>
      <b val="1"/>
      <color rgb="0010B981"/>
      <sz val="26"/>
    </font>
    <font>
      <name val="Calibri"/>
      <b val="1"/>
      <color rgb="00F59E0B"/>
      <sz val="10"/>
    </font>
    <font>
      <name val="Calibri"/>
      <b val="1"/>
      <color rgb="00F59E0B"/>
      <sz val="26"/>
    </font>
    <font>
      <name val="Calibri"/>
      <b val="1"/>
      <color rgb="00EF4444"/>
      <sz val="10"/>
    </font>
    <font>
      <name val="Calibri"/>
      <b val="1"/>
      <color rgb="00EF4444"/>
      <sz val="26"/>
    </font>
    <font>
      <name val="Calibri"/>
      <b val="1"/>
      <color rgb="00FFFFFF"/>
      <sz val="12"/>
    </font>
    <font>
      <name val="Calibri"/>
      <b val="1"/>
      <color rgb="00FFFFFF"/>
      <sz val="11"/>
    </font>
    <font>
      <name val="Calibri"/>
      <b val="1"/>
      <color rgb="001E3A8A"/>
      <sz val="11"/>
    </font>
    <font>
      <name val="Calibri"/>
      <b val="1"/>
      <color rgb="00FFFFFF"/>
      <sz val="16"/>
    </font>
    <font>
      <name val="Calibri"/>
      <b val="1"/>
      <color rgb="0010B981"/>
      <sz val="11"/>
    </font>
    <font>
      <name val="Calibri"/>
      <b val="1"/>
      <color rgb="00F59E0B"/>
      <sz val="11"/>
    </font>
    <font>
      <name val="Calibri"/>
      <b val="1"/>
      <color rgb="00EF4444"/>
      <sz val="11"/>
    </font>
    <font>
      <name val="Calibri"/>
      <color rgb="0010B981"/>
      <sz val="11"/>
    </font>
    <font>
      <name val="Calibri"/>
      <color rgb="00F59E0B"/>
      <sz val="11"/>
    </font>
    <font>
      <name val="Calibri"/>
      <color rgb="00EF4444"/>
      <sz val="11"/>
    </font>
    <font>
      <name val="Calibri"/>
      <b val="1"/>
      <color rgb="002563EB"/>
      <sz val="11"/>
    </font>
    <font>
      <name val="Calibri"/>
      <color rgb="00111827"/>
      <sz val="10"/>
    </font>
    <font>
      <name val="Calibri"/>
      <i val="1"/>
      <color rgb="00FFFFFF"/>
      <sz val="9"/>
    </font>
  </fonts>
  <fills count="13">
    <fill>
      <patternFill/>
    </fill>
    <fill>
      <patternFill patternType="gray125"/>
    </fill>
    <fill>
      <patternFill patternType="solid">
        <fgColor rgb="001E3A8A"/>
      </patternFill>
    </fill>
    <fill>
      <patternFill patternType="solid">
        <fgColor rgb="002563EB"/>
      </patternFill>
    </fill>
    <fill>
      <patternFill patternType="solid">
        <fgColor rgb="00DBEAFE"/>
      </patternFill>
    </fill>
    <fill>
      <patternFill patternType="solid">
        <fgColor rgb="00FFFFFF"/>
      </patternFill>
    </fill>
    <fill>
      <patternFill patternType="solid">
        <fgColor rgb="00D1FAE5"/>
      </patternFill>
    </fill>
    <fill>
      <patternFill patternType="solid">
        <fgColor rgb="00FEF3C7"/>
      </patternFill>
    </fill>
    <fill>
      <patternFill patternType="solid">
        <fgColor rgb="00FEE2E2"/>
      </patternFill>
    </fill>
    <fill>
      <patternFill patternType="solid">
        <fgColor rgb="00F3F4F6"/>
      </patternFill>
    </fill>
    <fill>
      <patternFill patternType="solid">
        <fgColor rgb="00EF4444"/>
      </patternFill>
    </fill>
    <fill>
      <patternFill patternType="solid">
        <fgColor rgb="00DC2626"/>
      </patternFill>
    </fill>
    <fill>
      <patternFill patternType="solid">
        <fgColor rgb="00FFFBEB"/>
      </patternFill>
    </fill>
  </fills>
  <borders count="3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</borders>
  <cellStyleXfs count="1">
    <xf numFmtId="0" fontId="0" fillId="0" borderId="0"/>
  </cellStyleXfs>
  <cellXfs count="61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center" vertical="center"/>
    </xf>
    <xf numFmtId="0" fontId="7" fillId="7" borderId="1" applyAlignment="1" pivotButton="0" quotePrefix="0" xfId="0">
      <alignment horizontal="center" vertical="center"/>
    </xf>
    <xf numFmtId="0" fontId="9" fillId="8" borderId="1" applyAlignment="1" pivotButton="0" quotePrefix="0" xfId="0">
      <alignment horizontal="center" vertical="center"/>
    </xf>
    <xf numFmtId="0" fontId="4" fillId="5" borderId="2" applyAlignment="1" pivotButton="0" quotePrefix="0" xfId="0">
      <alignment horizontal="center" vertical="center"/>
    </xf>
    <xf numFmtId="0" fontId="6" fillId="5" borderId="2" applyAlignment="1" pivotButton="0" quotePrefix="0" xfId="0">
      <alignment horizontal="center" vertical="center"/>
    </xf>
    <xf numFmtId="0" fontId="8" fillId="5" borderId="2" applyAlignment="1" pivotButton="0" quotePrefix="0" xfId="0">
      <alignment horizontal="center" vertical="center"/>
    </xf>
    <xf numFmtId="0" fontId="10" fillId="5" borderId="2" applyAlignment="1" pivotButton="0" quotePrefix="0" xfId="0">
      <alignment horizontal="center" vertical="center"/>
    </xf>
    <xf numFmtId="0" fontId="11" fillId="2" borderId="0" applyAlignment="1" pivotButton="0" quotePrefix="0" xfId="0">
      <alignment horizontal="center" vertical="center"/>
    </xf>
    <xf numFmtId="0" fontId="12" fillId="3" borderId="1" applyAlignment="1" pivotButton="0" quotePrefix="0" xfId="0">
      <alignment horizontal="center" vertical="center"/>
    </xf>
    <xf numFmtId="0" fontId="13" fillId="5" borderId="1" pivotButton="0" quotePrefix="0" xfId="0"/>
    <xf numFmtId="164" fontId="0" fillId="5" borderId="1" applyAlignment="1" pivotButton="0" quotePrefix="0" xfId="0">
      <alignment horizontal="right" vertical="center"/>
    </xf>
    <xf numFmtId="164" fontId="13" fillId="4" borderId="1" applyAlignment="1" pivotButton="0" quotePrefix="0" xfId="0">
      <alignment horizontal="right" vertical="center"/>
    </xf>
    <xf numFmtId="0" fontId="13" fillId="9" borderId="1" pivotButton="0" quotePrefix="0" xfId="0"/>
    <xf numFmtId="164" fontId="0" fillId="9" borderId="1" applyAlignment="1" pivotButton="0" quotePrefix="0" xfId="0">
      <alignment horizontal="right" vertical="center"/>
    </xf>
    <xf numFmtId="0" fontId="12" fillId="2" borderId="1" pivotButton="0" quotePrefix="0" xfId="0"/>
    <xf numFmtId="164" fontId="12" fillId="2" borderId="1" applyAlignment="1" pivotButton="0" quotePrefix="0" xfId="0">
      <alignment horizontal="right" vertical="center"/>
    </xf>
    <xf numFmtId="0" fontId="14" fillId="2" borderId="0" applyAlignment="1" pivotButton="0" quotePrefix="0" xfId="0">
      <alignment horizontal="center" vertical="center"/>
    </xf>
    <xf numFmtId="0" fontId="12" fillId="2" borderId="1" applyAlignment="1" pivotButton="0" quotePrefix="0" xfId="0">
      <alignment horizontal="center" vertical="center"/>
    </xf>
    <xf numFmtId="0" fontId="0" fillId="5" borderId="1" applyAlignment="1" pivotButton="0" quotePrefix="0" xfId="0">
      <alignment horizontal="center" vertical="center"/>
    </xf>
    <xf numFmtId="166" fontId="0" fillId="5" borderId="1" applyAlignment="1" pivotButton="0" quotePrefix="0" xfId="0">
      <alignment horizontal="center" vertical="center"/>
    </xf>
    <xf numFmtId="167" fontId="0" fillId="5" borderId="1" applyAlignment="1" pivotButton="0" quotePrefix="0" xfId="0">
      <alignment horizontal="center" vertical="center"/>
    </xf>
    <xf numFmtId="0" fontId="15" fillId="6" borderId="1" applyAlignment="1" pivotButton="0" quotePrefix="0" xfId="0">
      <alignment horizontal="center" vertical="center"/>
    </xf>
    <xf numFmtId="164" fontId="0" fillId="5" borderId="1" applyAlignment="1" pivotButton="0" quotePrefix="0" xfId="0">
      <alignment horizontal="center" vertical="center"/>
    </xf>
    <xf numFmtId="0" fontId="0" fillId="9" borderId="1" applyAlignment="1" pivotButton="0" quotePrefix="0" xfId="0">
      <alignment horizontal="center" vertical="center"/>
    </xf>
    <xf numFmtId="166" fontId="0" fillId="9" borderId="1" applyAlignment="1" pivotButton="0" quotePrefix="0" xfId="0">
      <alignment horizontal="center" vertical="center"/>
    </xf>
    <xf numFmtId="167" fontId="0" fillId="9" borderId="1" applyAlignment="1" pivotButton="0" quotePrefix="0" xfId="0">
      <alignment horizontal="center" vertical="center"/>
    </xf>
    <xf numFmtId="164" fontId="0" fillId="9" borderId="1" applyAlignment="1" pivotButton="0" quotePrefix="0" xfId="0">
      <alignment horizontal="center" vertical="center"/>
    </xf>
    <xf numFmtId="0" fontId="16" fillId="7" borderId="1" applyAlignment="1" pivotButton="0" quotePrefix="0" xfId="0">
      <alignment horizontal="center" vertical="center"/>
    </xf>
    <xf numFmtId="0" fontId="17" fillId="8" borderId="1" applyAlignment="1" pivotButton="0" quotePrefix="0" xfId="0">
      <alignment horizontal="center" vertical="center"/>
    </xf>
    <xf numFmtId="0" fontId="13" fillId="4" borderId="1" applyAlignment="1" pivotButton="0" quotePrefix="0" xfId="0">
      <alignment horizontal="center" vertical="center"/>
    </xf>
    <xf numFmtId="168" fontId="0" fillId="5" borderId="1" applyAlignment="1" pivotButton="0" quotePrefix="0" xfId="0">
      <alignment horizontal="center" vertical="center"/>
    </xf>
    <xf numFmtId="169" fontId="0" fillId="5" borderId="1" applyAlignment="1" pivotButton="0" quotePrefix="0" xfId="0">
      <alignment horizontal="center" vertical="center"/>
    </xf>
    <xf numFmtId="170" fontId="0" fillId="5" borderId="1" applyAlignment="1" pivotButton="0" quotePrefix="0" xfId="0">
      <alignment horizontal="center" vertical="center"/>
    </xf>
    <xf numFmtId="171" fontId="18" fillId="6" borderId="1" applyAlignment="1" pivotButton="0" quotePrefix="0" xfId="0">
      <alignment horizontal="center" vertical="center"/>
    </xf>
    <xf numFmtId="168" fontId="0" fillId="9" borderId="1" applyAlignment="1" pivotButton="0" quotePrefix="0" xfId="0">
      <alignment horizontal="center" vertical="center"/>
    </xf>
    <xf numFmtId="169" fontId="0" fillId="9" borderId="1" applyAlignment="1" pivotButton="0" quotePrefix="0" xfId="0">
      <alignment horizontal="center" vertical="center"/>
    </xf>
    <xf numFmtId="170" fontId="0" fillId="9" borderId="1" applyAlignment="1" pivotButton="0" quotePrefix="0" xfId="0">
      <alignment horizontal="center" vertical="center"/>
    </xf>
    <xf numFmtId="171" fontId="19" fillId="7" borderId="1" applyAlignment="1" pivotButton="0" quotePrefix="0" xfId="0">
      <alignment horizontal="center" vertical="center"/>
    </xf>
    <xf numFmtId="171" fontId="20" fillId="8" borderId="1" applyAlignment="1" pivotButton="0" quotePrefix="0" xfId="0">
      <alignment horizontal="center" vertical="center"/>
    </xf>
    <xf numFmtId="168" fontId="21" fillId="5" borderId="1" applyAlignment="1" pivotButton="0" quotePrefix="0" xfId="0">
      <alignment horizontal="center" vertical="center"/>
    </xf>
    <xf numFmtId="170" fontId="21" fillId="5" borderId="1" applyAlignment="1" pivotButton="0" quotePrefix="0" xfId="0">
      <alignment horizontal="center" vertical="center"/>
    </xf>
    <xf numFmtId="171" fontId="21" fillId="5" borderId="1" applyAlignment="1" pivotButton="0" quotePrefix="0" xfId="0">
      <alignment horizontal="center" vertical="center"/>
    </xf>
    <xf numFmtId="172" fontId="0" fillId="5" borderId="1" applyAlignment="1" pivotButton="0" quotePrefix="0" xfId="0">
      <alignment horizontal="center" vertical="center"/>
    </xf>
    <xf numFmtId="172" fontId="0" fillId="9" borderId="1" applyAlignment="1" pivotButton="0" quotePrefix="0" xfId="0">
      <alignment horizontal="center" vertical="center"/>
    </xf>
    <xf numFmtId="0" fontId="14" fillId="10" borderId="0" applyAlignment="1" pivotButton="0" quotePrefix="0" xfId="0">
      <alignment horizontal="center" vertical="center"/>
    </xf>
    <xf numFmtId="0" fontId="2" fillId="11" borderId="0" applyAlignment="1" pivotButton="0" quotePrefix="0" xfId="0">
      <alignment horizontal="center" vertical="center"/>
    </xf>
    <xf numFmtId="0" fontId="12" fillId="11" borderId="1" applyAlignment="1" pivotButton="0" quotePrefix="0" xfId="0">
      <alignment horizontal="center" vertical="center"/>
    </xf>
    <xf numFmtId="0" fontId="0" fillId="8" borderId="1" applyAlignment="1" pivotButton="0" quotePrefix="0" xfId="0">
      <alignment horizontal="center" vertical="center"/>
    </xf>
    <xf numFmtId="166" fontId="0" fillId="8" borderId="1" applyAlignment="1" pivotButton="0" quotePrefix="0" xfId="0">
      <alignment horizontal="center" vertical="center"/>
    </xf>
    <xf numFmtId="0" fontId="0" fillId="7" borderId="1" applyAlignment="1" pivotButton="0" quotePrefix="0" xfId="0">
      <alignment horizontal="center" vertical="center"/>
    </xf>
    <xf numFmtId="166" fontId="0" fillId="7" borderId="1" applyAlignment="1" pivotButton="0" quotePrefix="0" xfId="0">
      <alignment horizontal="center" vertical="center"/>
    </xf>
    <xf numFmtId="0" fontId="0" fillId="12" borderId="1" applyAlignment="1" pivotButton="0" quotePrefix="0" xfId="0">
      <alignment horizontal="center" vertical="center"/>
    </xf>
    <xf numFmtId="166" fontId="0" fillId="12" borderId="1" applyAlignment="1" pivotButton="0" quotePrefix="0" xfId="0">
      <alignment horizontal="center" vertical="center"/>
    </xf>
    <xf numFmtId="0" fontId="11" fillId="3" borderId="1" applyAlignment="1" pivotButton="0" quotePrefix="0" xfId="0">
      <alignment horizontal="left" vertical="center"/>
    </xf>
    <xf numFmtId="0" fontId="3" fillId="4" borderId="1" applyAlignment="1" pivotButton="0" quotePrefix="0" xfId="0">
      <alignment horizontal="left" vertical="center"/>
    </xf>
    <xf numFmtId="0" fontId="22" fillId="5" borderId="1" applyAlignment="1" pivotButton="0" quotePrefix="0" xfId="0">
      <alignment horizontal="left" vertical="center"/>
    </xf>
    <xf numFmtId="0" fontId="23" fillId="2" borderId="0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Coûts Mensuels par Catégorie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'Tableau de Bord'!C11</f>
            </strRef>
          </tx>
          <spPr>
            <a:ln xmlns:a="http://schemas.openxmlformats.org/drawingml/2006/main">
              <a:prstDash val="solid"/>
            </a:ln>
          </spPr>
          <cat>
            <numRef>
              <f>'Tableau de Bord'!$B$12:$B$17</f>
            </numRef>
          </cat>
          <val>
            <numRef>
              <f>'Tableau de Bord'!$C$12:$C$17</f>
            </numRef>
          </val>
        </ser>
        <ser>
          <idx val="1"/>
          <order val="1"/>
          <tx>
            <strRef>
              <f>'Tableau de Bord'!D11</f>
            </strRef>
          </tx>
          <spPr>
            <a:ln xmlns:a="http://schemas.openxmlformats.org/drawingml/2006/main">
              <a:prstDash val="solid"/>
            </a:ln>
          </spPr>
          <cat>
            <numRef>
              <f>'Tableau de Bord'!$B$12:$B$17</f>
            </numRef>
          </cat>
          <val>
            <numRef>
              <f>'Tableau de Bord'!$D$12:$D$17</f>
            </numRef>
          </val>
        </ser>
        <ser>
          <idx val="2"/>
          <order val="2"/>
          <tx>
            <strRef>
              <f>'Tableau de Bord'!E11</f>
            </strRef>
          </tx>
          <spPr>
            <a:ln xmlns:a="http://schemas.openxmlformats.org/drawingml/2006/main">
              <a:prstDash val="solid"/>
            </a:ln>
          </spPr>
          <cat>
            <numRef>
              <f>'Tableau de Bord'!$B$12:$B$17</f>
            </numRef>
          </cat>
          <val>
            <numRef>
              <f>'Tableau de Bord'!$E$12:$E$17</f>
            </numRef>
          </val>
        </ser>
        <ser>
          <idx val="3"/>
          <order val="3"/>
          <tx>
            <strRef>
              <f>'Tableau de Bord'!F11</f>
            </strRef>
          </tx>
          <spPr>
            <a:ln xmlns:a="http://schemas.openxmlformats.org/drawingml/2006/main">
              <a:prstDash val="solid"/>
            </a:ln>
          </spPr>
          <cat>
            <numRef>
              <f>'Tableau de Bord'!$B$12:$B$17</f>
            </numRef>
          </cat>
          <val>
            <numRef>
              <f>'Tableau de Bord'!$F$12:$F$17</f>
            </numRef>
          </val>
        </ser>
        <ser>
          <idx val="4"/>
          <order val="4"/>
          <tx>
            <strRef>
              <f>'Tableau de Bord'!G11</f>
            </strRef>
          </tx>
          <spPr>
            <a:ln xmlns:a="http://schemas.openxmlformats.org/drawingml/2006/main">
              <a:prstDash val="solid"/>
            </a:ln>
          </spPr>
          <cat>
            <numRef>
              <f>'Tableau de Bord'!$B$12:$B$17</f>
            </numRef>
          </cat>
          <val>
            <numRef>
              <f>'Tableau de Bord'!$G$12:$G$17</f>
            </numRef>
          </val>
        </ser>
        <ser>
          <idx val="5"/>
          <order val="5"/>
          <tx>
            <strRef>
              <f>'Tableau de Bord'!H11</f>
            </strRef>
          </tx>
          <spPr>
            <a:ln xmlns:a="http://schemas.openxmlformats.org/drawingml/2006/main">
              <a:prstDash val="solid"/>
            </a:ln>
          </spPr>
          <cat>
            <numRef>
              <f>'Tableau de Bord'!$B$12:$B$17</f>
            </numRef>
          </cat>
          <val>
            <numRef>
              <f>'Tableau de Bord'!$H$12:$H$17</f>
            </numRef>
          </val>
        </ser>
        <ser>
          <idx val="6"/>
          <order val="6"/>
          <tx>
            <strRef>
              <f>'Tableau de Bord'!I11</f>
            </strRef>
          </tx>
          <spPr>
            <a:ln xmlns:a="http://schemas.openxmlformats.org/drawingml/2006/main">
              <a:prstDash val="solid"/>
            </a:ln>
          </spPr>
          <cat>
            <numRef>
              <f>'Tableau de Bord'!$B$12:$B$17</f>
            </numRef>
          </cat>
          <val>
            <numRef>
              <f>'Tableau de Bord'!$I$12:$I$17</f>
            </numRef>
          </val>
        </ser>
        <ser>
          <idx val="7"/>
          <order val="7"/>
          <tx>
            <strRef>
              <f>'Tableau de Bord'!J11</f>
            </strRef>
          </tx>
          <spPr>
            <a:ln xmlns:a="http://schemas.openxmlformats.org/drawingml/2006/main">
              <a:prstDash val="solid"/>
            </a:ln>
          </spPr>
          <cat>
            <numRef>
              <f>'Tableau de Bord'!$B$12:$B$17</f>
            </numRef>
          </cat>
          <val>
            <numRef>
              <f>'Tableau de Bord'!$J$12:$J$17</f>
            </numRef>
          </val>
        </ser>
        <ser>
          <idx val="8"/>
          <order val="8"/>
          <tx>
            <strRef>
              <f>'Tableau de Bord'!K11</f>
            </strRef>
          </tx>
          <spPr>
            <a:ln xmlns:a="http://schemas.openxmlformats.org/drawingml/2006/main">
              <a:prstDash val="solid"/>
            </a:ln>
          </spPr>
          <cat>
            <numRef>
              <f>'Tableau de Bord'!$B$12:$B$17</f>
            </numRef>
          </cat>
          <val>
            <numRef>
              <f>'Tableau de Bord'!$K$12:$K$17</f>
            </numRef>
          </val>
        </ser>
        <ser>
          <idx val="9"/>
          <order val="9"/>
          <tx>
            <strRef>
              <f>'Tableau de Bord'!L11</f>
            </strRef>
          </tx>
          <spPr>
            <a:ln xmlns:a="http://schemas.openxmlformats.org/drawingml/2006/main">
              <a:prstDash val="solid"/>
            </a:ln>
          </spPr>
          <cat>
            <numRef>
              <f>'Tableau de Bord'!$B$12:$B$17</f>
            </numRef>
          </cat>
          <val>
            <numRef>
              <f>'Tableau de Bord'!$L$12:$L$17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Mois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Montant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des Coûts</a:t>
            </a:r>
          </a:p>
        </rich>
      </tx>
    </title>
    <plotArea>
      <pie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'Tableau de Bord'!$B$12:$B$17</f>
            </numRef>
          </cat>
          <val>
            <numRef>
              <f>'Tableau de Bord'!$M$12:$M$17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Coût Total par Véhicule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'Analyse par Véhicule'!F4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'Analyse par Véhicule'!$A$5:$A$29</f>
            </numRef>
          </cat>
          <val>
            <numRef>
              <f>'Analyse par Véhicule'!$F$5:$F$29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Coût Total (€)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Véhicule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_rels/drawing2.xml.rels><Relationships xmlns="http://schemas.openxmlformats.org/package/2006/relationships"><Relationship Type="http://schemas.openxmlformats.org/officeDocument/2006/relationships/chart" Target="/xl/charts/chart3.xml" Id="rId1"/></Relationships>
</file>

<file path=xl/drawings/drawing1.xml><?xml version="1.0" encoding="utf-8"?>
<wsDr xmlns="http://schemas.openxmlformats.org/drawingml/2006/spreadsheetDrawing">
  <oneCellAnchor>
    <from>
      <col>1</col>
      <colOff>0</colOff>
      <row>19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7</col>
      <colOff>0</colOff>
      <row>19</row>
      <rowOff>0</rowOff>
    </from>
    <ext cx="468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0</col>
      <colOff>0</colOff>
      <row>31</row>
      <rowOff>0</rowOff>
    </from>
    <ext cx="7920000" cy="50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6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B1:M18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8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  <col width="6" customWidth="1" min="13" max="13"/>
  </cols>
  <sheetData>
    <row r="1" ht="22" customHeight="1">
      <c r="B1" s="1" t="inlineStr">
        <is>
          <t>🚗  GESTION DE FLOTTE AUTOMOBILE  —  2026</t>
        </is>
      </c>
    </row>
    <row r="2" ht="22" customHeight="1"/>
    <row r="3" ht="22" customHeight="1"/>
    <row r="4" ht="22" customHeight="1">
      <c r="B4" s="2" t="inlineStr">
        <is>
          <t>Tableau de bord mis à jour le 03/03/2026</t>
        </is>
      </c>
    </row>
    <row r="5" ht="22" customHeight="1"/>
    <row r="6" ht="22" customHeight="1">
      <c r="B6" s="3" t="inlineStr">
        <is>
          <t>🚘 Véhicules Totaux</t>
        </is>
      </c>
      <c r="E6" s="4" t="inlineStr">
        <is>
          <t>✅ Véhicules Actifs</t>
        </is>
      </c>
      <c r="H6" s="5" t="inlineStr">
        <is>
          <t>🔧 En Maintenance</t>
        </is>
      </c>
      <c r="K6" s="6" t="inlineStr">
        <is>
          <t>⚠️ Hors Service</t>
        </is>
      </c>
    </row>
    <row r="7" ht="22" customHeight="1">
      <c r="B7" s="7">
        <f>COUNTA(Flotte[Immatriculation])</f>
        <v/>
      </c>
      <c r="E7" s="8">
        <f>COUNTIF(Flotte[Statut],"Actif")</f>
        <v/>
      </c>
      <c r="H7" s="9">
        <f>COUNTIF(Flotte[Statut],"Maintenance")</f>
        <v/>
      </c>
      <c r="K7" s="10">
        <f>COUNTIF(Flotte[Statut],"Hors Service")</f>
        <v/>
      </c>
    </row>
    <row r="8" ht="22" customHeight="1"/>
    <row r="9" ht="22" customHeight="1"/>
    <row r="10" ht="22" customHeight="1">
      <c r="B10" s="11" t="inlineStr">
        <is>
          <t>SYNTHÈSE DES COÛTS — EXERCICE EN COURS</t>
        </is>
      </c>
    </row>
    <row r="11" ht="22" customHeight="1">
      <c r="B11" s="12" t="inlineStr">
        <is>
          <t>Catégorie</t>
        </is>
      </c>
      <c r="C11" s="12" t="inlineStr">
        <is>
          <t>Janv</t>
        </is>
      </c>
      <c r="D11" s="12" t="inlineStr">
        <is>
          <t>Févr</t>
        </is>
      </c>
      <c r="E11" s="12" t="inlineStr">
        <is>
          <t>Mars</t>
        </is>
      </c>
      <c r="F11" s="12" t="inlineStr">
        <is>
          <t>Avr</t>
        </is>
      </c>
      <c r="G11" s="12" t="inlineStr">
        <is>
          <t>Mai</t>
        </is>
      </c>
      <c r="H11" s="12" t="inlineStr">
        <is>
          <t>Juin</t>
        </is>
      </c>
      <c r="I11" s="12" t="inlineStr">
        <is>
          <t>Juil</t>
        </is>
      </c>
      <c r="J11" s="12" t="inlineStr">
        <is>
          <t>Août</t>
        </is>
      </c>
      <c r="K11" s="12" t="inlineStr">
        <is>
          <t>Sept</t>
        </is>
      </c>
      <c r="L11" s="12" t="inlineStr">
        <is>
          <t>Oct</t>
        </is>
      </c>
      <c r="M11" s="12" t="inlineStr">
        <is>
          <t>Total</t>
        </is>
      </c>
    </row>
    <row r="12" ht="22" customHeight="1">
      <c r="B12" s="13" t="inlineStr">
        <is>
          <t>Carburant</t>
        </is>
      </c>
      <c r="C12" s="14" t="n">
        <v>7578</v>
      </c>
      <c r="D12" s="14" t="n">
        <v>8271</v>
      </c>
      <c r="E12" s="14" t="n">
        <v>7598</v>
      </c>
      <c r="F12" s="14" t="n">
        <v>8902</v>
      </c>
      <c r="G12" s="14" t="n">
        <v>7787</v>
      </c>
      <c r="H12" s="14" t="n">
        <v>9834</v>
      </c>
      <c r="I12" s="14" t="n">
        <v>8585</v>
      </c>
      <c r="J12" s="14" t="n">
        <v>8518</v>
      </c>
      <c r="K12" s="14" t="n">
        <v>10165</v>
      </c>
      <c r="L12" s="14" t="n">
        <v>9394</v>
      </c>
      <c r="M12" s="15">
        <f>SUM(C12:L12)</f>
        <v/>
      </c>
    </row>
    <row r="13" ht="22" customHeight="1">
      <c r="B13" s="16" t="inlineStr">
        <is>
          <t>Entretien</t>
        </is>
      </c>
      <c r="C13" s="17" t="n">
        <v>3213</v>
      </c>
      <c r="D13" s="17" t="n">
        <v>2597</v>
      </c>
      <c r="E13" s="17" t="n">
        <v>3599</v>
      </c>
      <c r="F13" s="17" t="n">
        <v>3699</v>
      </c>
      <c r="G13" s="17" t="n">
        <v>2804</v>
      </c>
      <c r="H13" s="17" t="n">
        <v>2790</v>
      </c>
      <c r="I13" s="17" t="n">
        <v>3694</v>
      </c>
      <c r="J13" s="17" t="n">
        <v>3778</v>
      </c>
      <c r="K13" s="17" t="n">
        <v>2963</v>
      </c>
      <c r="L13" s="17" t="n">
        <v>3440</v>
      </c>
      <c r="M13" s="15">
        <f>SUM(C13:L13)</f>
        <v/>
      </c>
    </row>
    <row r="14" ht="22" customHeight="1">
      <c r="B14" s="13" t="inlineStr">
        <is>
          <t>Assurance</t>
        </is>
      </c>
      <c r="C14" s="14" t="n">
        <v>2251</v>
      </c>
      <c r="D14" s="14" t="n">
        <v>2290</v>
      </c>
      <c r="E14" s="14" t="n">
        <v>1777</v>
      </c>
      <c r="F14" s="14" t="n">
        <v>1698</v>
      </c>
      <c r="G14" s="14" t="n">
        <v>2267</v>
      </c>
      <c r="H14" s="14" t="n">
        <v>2481</v>
      </c>
      <c r="I14" s="14" t="n">
        <v>2041</v>
      </c>
      <c r="J14" s="14" t="n">
        <v>1847</v>
      </c>
      <c r="K14" s="14" t="n">
        <v>2378</v>
      </c>
      <c r="L14" s="14" t="n">
        <v>2305</v>
      </c>
      <c r="M14" s="15">
        <f>SUM(C14:L14)</f>
        <v/>
      </c>
    </row>
    <row r="15" ht="22" customHeight="1">
      <c r="B15" s="16" t="inlineStr">
        <is>
          <t>Réparations</t>
        </is>
      </c>
      <c r="C15" s="17" t="n">
        <v>1832</v>
      </c>
      <c r="D15" s="17" t="n">
        <v>1849</v>
      </c>
      <c r="E15" s="17" t="n">
        <v>1914</v>
      </c>
      <c r="F15" s="17" t="n">
        <v>1561</v>
      </c>
      <c r="G15" s="17" t="n">
        <v>1824</v>
      </c>
      <c r="H15" s="17" t="n">
        <v>1640</v>
      </c>
      <c r="I15" s="17" t="n">
        <v>1891</v>
      </c>
      <c r="J15" s="17" t="n">
        <v>1501</v>
      </c>
      <c r="K15" s="17" t="n">
        <v>1988</v>
      </c>
      <c r="L15" s="17" t="n">
        <v>1702</v>
      </c>
      <c r="M15" s="15">
        <f>SUM(C15:L15)</f>
        <v/>
      </c>
    </row>
    <row r="16" ht="22" customHeight="1">
      <c r="B16" s="13" t="inlineStr">
        <is>
          <t>Péages</t>
        </is>
      </c>
      <c r="C16" s="14" t="n">
        <v>1138</v>
      </c>
      <c r="D16" s="14" t="n">
        <v>896</v>
      </c>
      <c r="E16" s="14" t="n">
        <v>938</v>
      </c>
      <c r="F16" s="14" t="n">
        <v>1074</v>
      </c>
      <c r="G16" s="14" t="n">
        <v>795</v>
      </c>
      <c r="H16" s="14" t="n">
        <v>1034</v>
      </c>
      <c r="I16" s="14" t="n">
        <v>916</v>
      </c>
      <c r="J16" s="14" t="n">
        <v>1048</v>
      </c>
      <c r="K16" s="14" t="n">
        <v>1115</v>
      </c>
      <c r="L16" s="14" t="n">
        <v>1102</v>
      </c>
      <c r="M16" s="15">
        <f>SUM(C16:L16)</f>
        <v/>
      </c>
    </row>
    <row r="17" ht="22" customHeight="1">
      <c r="B17" s="16" t="inlineStr">
        <is>
          <t>Divers</t>
        </is>
      </c>
      <c r="C17" s="17" t="n">
        <v>485</v>
      </c>
      <c r="D17" s="17" t="n">
        <v>610</v>
      </c>
      <c r="E17" s="17" t="n">
        <v>713</v>
      </c>
      <c r="F17" s="17" t="n">
        <v>489</v>
      </c>
      <c r="G17" s="17" t="n">
        <v>640</v>
      </c>
      <c r="H17" s="17" t="n">
        <v>622</v>
      </c>
      <c r="I17" s="17" t="n">
        <v>597</v>
      </c>
      <c r="J17" s="17" t="n">
        <v>586</v>
      </c>
      <c r="K17" s="17" t="n">
        <v>652</v>
      </c>
      <c r="L17" s="17" t="n">
        <v>711</v>
      </c>
      <c r="M17" s="15">
        <f>SUM(C17:L17)</f>
        <v/>
      </c>
    </row>
    <row r="18" ht="22" customHeight="1">
      <c r="B18" s="18" t="inlineStr">
        <is>
          <t>TOTAL MENSUEL</t>
        </is>
      </c>
      <c r="C18" s="19">
        <f>SUM(C12:C17)</f>
        <v/>
      </c>
      <c r="D18" s="19">
        <f>SUM(D12:D17)</f>
        <v/>
      </c>
      <c r="E18" s="19">
        <f>SUM(E12:E17)</f>
        <v/>
      </c>
      <c r="F18" s="19">
        <f>SUM(F12:F17)</f>
        <v/>
      </c>
      <c r="G18" s="19">
        <f>SUM(G12:G17)</f>
        <v/>
      </c>
      <c r="H18" s="19">
        <f>SUM(H12:H17)</f>
        <v/>
      </c>
      <c r="I18" s="19">
        <f>SUM(I12:I17)</f>
        <v/>
      </c>
      <c r="J18" s="19">
        <f>SUM(J12:J17)</f>
        <v/>
      </c>
      <c r="K18" s="19">
        <f>SUM(K12:K17)</f>
        <v/>
      </c>
      <c r="L18" s="19">
        <f>SUM(L12:L17)</f>
        <v/>
      </c>
      <c r="M18" s="19">
        <f>SUM(M12:M17)</f>
        <v/>
      </c>
    </row>
    <row r="19" ht="22" customHeight="1"/>
    <row r="20" ht="22" customHeight="1"/>
    <row r="21" ht="22" customHeight="1"/>
    <row r="22" ht="22" customHeight="1"/>
    <row r="23" ht="22" customHeight="1"/>
    <row r="24" ht="22" customHeight="1"/>
    <row r="25" ht="22" customHeight="1"/>
    <row r="26" ht="22" customHeight="1"/>
    <row r="27" ht="22" customHeight="1"/>
    <row r="28" ht="22" customHeight="1"/>
    <row r="29" ht="22" customHeight="1"/>
    <row r="30" ht="22" customHeight="1"/>
    <row r="31" ht="22" customHeight="1"/>
    <row r="32" ht="22" customHeight="1"/>
    <row r="33" ht="22" customHeight="1"/>
    <row r="34" ht="22" customHeight="1"/>
    <row r="35" ht="22" customHeight="1"/>
    <row r="36" ht="22" customHeight="1"/>
    <row r="37" ht="22" customHeight="1"/>
    <row r="38" ht="22" customHeight="1"/>
    <row r="39" ht="22" customHeight="1"/>
    <row r="40" ht="22" customHeight="1"/>
    <row r="41" ht="22" customHeight="1"/>
    <row r="42" ht="22" customHeight="1"/>
    <row r="43" ht="22" customHeight="1"/>
    <row r="44" ht="22" customHeight="1"/>
    <row r="45" ht="22" customHeight="1"/>
    <row r="46" ht="22" customHeight="1"/>
    <row r="47" ht="22" customHeight="1"/>
    <row r="48" ht="22" customHeight="1"/>
    <row r="49" ht="22" customHeight="1"/>
    <row r="50" ht="22" customHeight="1"/>
    <row r="51" ht="22" customHeight="1"/>
    <row r="52" ht="22" customHeight="1"/>
    <row r="53" ht="22" customHeight="1"/>
    <row r="54" ht="22" customHeight="1"/>
    <row r="55" ht="22" customHeight="1"/>
    <row r="56" ht="22" customHeight="1"/>
    <row r="57" ht="22" customHeight="1"/>
    <row r="58" ht="22" customHeight="1"/>
    <row r="59" ht="22" customHeight="1"/>
  </sheetData>
  <mergeCells count="11">
    <mergeCell ref="B1:M3"/>
    <mergeCell ref="B4:M4"/>
    <mergeCell ref="B6:D6"/>
    <mergeCell ref="B7:D8"/>
    <mergeCell ref="E6:G6"/>
    <mergeCell ref="E7:G8"/>
    <mergeCell ref="H6:J6"/>
    <mergeCell ref="H7:J8"/>
    <mergeCell ref="K6:M6"/>
    <mergeCell ref="K7:M8"/>
    <mergeCell ref="B10:M10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N30"/>
  <sheetViews>
    <sheetView showGridLines="0" workbookViewId="0">
      <selection activeCell="A1" sqref="A1"/>
    </sheetView>
  </sheetViews>
  <sheetFormatPr baseColWidth="8" defaultRowHeight="15"/>
  <cols>
    <col width="18" customWidth="1" min="1" max="1"/>
    <col width="16" customWidth="1" min="2" max="2"/>
    <col width="18" customWidth="1" min="3" max="3"/>
    <col width="16" customWidth="1" min="4" max="4"/>
    <col width="14" customWidth="1" min="5" max="5"/>
    <col width="14" customWidth="1" min="6" max="6"/>
    <col width="14" customWidth="1" min="7" max="7"/>
    <col width="16" customWidth="1" min="8" max="8"/>
    <col width="14" customWidth="1" min="9" max="9"/>
    <col width="14" customWidth="1" min="10" max="10"/>
    <col width="16" customWidth="1" min="11" max="11"/>
    <col width="16" customWidth="1" min="12" max="12"/>
    <col width="14" customWidth="1" min="13" max="13"/>
    <col width="14" customWidth="1" min="14" max="14"/>
    <col width="6" customWidth="1" min="15" max="15"/>
  </cols>
  <sheetData>
    <row r="1" ht="22" customHeight="1">
      <c r="A1" s="20" t="inlineStr">
        <is>
          <t>🚗  REGISTRE DE LA FLOTTE AUTOMOBILE</t>
        </is>
      </c>
    </row>
    <row r="2" ht="22" customHeight="1"/>
    <row r="3" ht="22" customHeight="1">
      <c r="A3" s="2" t="inlineStr">
        <is>
          <t>Données au 03/03/2026 — Mise à jour en temps réel</t>
        </is>
      </c>
    </row>
    <row r="4" ht="22" customHeight="1"/>
    <row r="5" ht="22" customHeight="1">
      <c r="A5" s="21" t="inlineStr">
        <is>
          <t>Immatriculation</t>
        </is>
      </c>
      <c r="B5" s="21" t="inlineStr">
        <is>
          <t>Marque</t>
        </is>
      </c>
      <c r="C5" s="21" t="inlineStr">
        <is>
          <t>Modèle</t>
        </is>
      </c>
      <c r="D5" s="21" t="inlineStr">
        <is>
          <t>Type</t>
        </is>
      </c>
      <c r="E5" s="21" t="inlineStr">
        <is>
          <t>Année</t>
        </is>
      </c>
      <c r="F5" s="21" t="inlineStr">
        <is>
          <t>Mise en Service</t>
        </is>
      </c>
      <c r="G5" s="21" t="inlineStr">
        <is>
          <t>Km Actuels</t>
        </is>
      </c>
      <c r="H5" s="21" t="inlineStr">
        <is>
          <t>Prochain CT</t>
        </is>
      </c>
      <c r="I5" s="21" t="inlineStr">
        <is>
          <t>Assurance Exp.</t>
        </is>
      </c>
      <c r="J5" s="21" t="inlineStr">
        <is>
          <t>Statut</t>
        </is>
      </c>
      <c r="K5" s="21" t="inlineStr">
        <is>
          <t>Conducteur Attitré</t>
        </is>
      </c>
      <c r="L5" s="21" t="inlineStr">
        <is>
          <t>Service/Département</t>
        </is>
      </c>
      <c r="M5" s="21" t="inlineStr">
        <is>
          <t>Valeur Achat (€)</t>
        </is>
      </c>
      <c r="N5" s="21" t="inlineStr">
        <is>
          <t>Valeur Résiduelle (€)</t>
        </is>
      </c>
    </row>
    <row r="6" ht="22" customHeight="1">
      <c r="A6" s="22" t="inlineStr">
        <is>
          <t>CL-130-CF</t>
        </is>
      </c>
      <c r="B6" s="22" t="inlineStr">
        <is>
          <t>Peugeot</t>
        </is>
      </c>
      <c r="C6" s="22" t="inlineStr">
        <is>
          <t>208</t>
        </is>
      </c>
      <c r="D6" s="22" t="inlineStr">
        <is>
          <t>Camionnette</t>
        </is>
      </c>
      <c r="E6" s="22" t="n">
        <v>2024</v>
      </c>
      <c r="F6" s="23" t="n">
        <v>45420</v>
      </c>
      <c r="G6" s="24" t="n">
        <v>78513</v>
      </c>
      <c r="H6" s="23" t="n">
        <v>46095.8379241406</v>
      </c>
      <c r="I6" s="23" t="n">
        <v>46431.8379241406</v>
      </c>
      <c r="J6" s="25" t="inlineStr">
        <is>
          <t>Actif</t>
        </is>
      </c>
      <c r="K6" s="22" t="inlineStr">
        <is>
          <t>Martin Dupont</t>
        </is>
      </c>
      <c r="L6" s="22" t="inlineStr">
        <is>
          <t>Logistique</t>
        </is>
      </c>
      <c r="M6" s="26" t="n">
        <v>62348</v>
      </c>
      <c r="N6" s="26" t="n">
        <v>35559</v>
      </c>
    </row>
    <row r="7" ht="22" customHeight="1">
      <c r="A7" s="27" t="inlineStr">
        <is>
          <t>GF-881-JC</t>
        </is>
      </c>
      <c r="B7" s="27" t="inlineStr">
        <is>
          <t>Volkswagen</t>
        </is>
      </c>
      <c r="C7" s="27" t="inlineStr">
        <is>
          <t>Crafter</t>
        </is>
      </c>
      <c r="D7" s="27" t="inlineStr">
        <is>
          <t>Berline</t>
        </is>
      </c>
      <c r="E7" s="27" t="n">
        <v>2022</v>
      </c>
      <c r="F7" s="28" t="n">
        <v>44666</v>
      </c>
      <c r="G7" s="29" t="n">
        <v>174472</v>
      </c>
      <c r="H7" s="28" t="n">
        <v>46166.8379241406</v>
      </c>
      <c r="I7" s="28" t="n">
        <v>46468.8379241406</v>
      </c>
      <c r="J7" s="25" t="inlineStr">
        <is>
          <t>Actif</t>
        </is>
      </c>
      <c r="K7" s="27" t="inlineStr">
        <is>
          <t>Claire Petit</t>
        </is>
      </c>
      <c r="L7" s="27" t="inlineStr">
        <is>
          <t>Direction</t>
        </is>
      </c>
      <c r="M7" s="30" t="n">
        <v>28463</v>
      </c>
      <c r="N7" s="30" t="n">
        <v>15628</v>
      </c>
    </row>
    <row r="8" ht="22" customHeight="1">
      <c r="A8" s="22" t="inlineStr">
        <is>
          <t>QW-691-EB</t>
        </is>
      </c>
      <c r="B8" s="22" t="inlineStr">
        <is>
          <t>Dacia</t>
        </is>
      </c>
      <c r="C8" s="22" t="inlineStr">
        <is>
          <t>Logan</t>
        </is>
      </c>
      <c r="D8" s="22" t="inlineStr">
        <is>
          <t>Break</t>
        </is>
      </c>
      <c r="E8" s="22" t="n">
        <v>2025</v>
      </c>
      <c r="F8" s="23" t="n">
        <v>45681</v>
      </c>
      <c r="G8" s="24" t="n">
        <v>140435</v>
      </c>
      <c r="H8" s="23" t="n">
        <v>46298.8379241406</v>
      </c>
      <c r="I8" s="23" t="n">
        <v>46117.8379241406</v>
      </c>
      <c r="J8" s="31" t="inlineStr">
        <is>
          <t>Maintenance</t>
        </is>
      </c>
      <c r="K8" s="22" t="inlineStr">
        <is>
          <t>Jean Moreau</t>
        </is>
      </c>
      <c r="L8" s="22" t="inlineStr">
        <is>
          <t>Commercial</t>
        </is>
      </c>
      <c r="M8" s="26" t="n">
        <v>23164</v>
      </c>
      <c r="N8" s="26" t="n">
        <v>11026</v>
      </c>
    </row>
    <row r="9" ht="22" customHeight="1">
      <c r="A9" s="27" t="inlineStr">
        <is>
          <t>YR-723-RN</t>
        </is>
      </c>
      <c r="B9" s="27" t="inlineStr">
        <is>
          <t>Volkswagen</t>
        </is>
      </c>
      <c r="C9" s="27" t="inlineStr">
        <is>
          <t>Golf</t>
        </is>
      </c>
      <c r="D9" s="27" t="inlineStr">
        <is>
          <t>Break</t>
        </is>
      </c>
      <c r="E9" s="27" t="n">
        <v>2022</v>
      </c>
      <c r="F9" s="28" t="n">
        <v>44696</v>
      </c>
      <c r="G9" s="29" t="n">
        <v>115638</v>
      </c>
      <c r="H9" s="28" t="n">
        <v>46107.8379241406</v>
      </c>
      <c r="I9" s="28" t="n">
        <v>46243.8379241406</v>
      </c>
      <c r="J9" s="25" t="inlineStr">
        <is>
          <t>Actif</t>
        </is>
      </c>
      <c r="K9" s="27" t="inlineStr">
        <is>
          <t>Pierre Leroy</t>
        </is>
      </c>
      <c r="L9" s="27" t="inlineStr">
        <is>
          <t>RH</t>
        </is>
      </c>
      <c r="M9" s="30" t="n">
        <v>31730</v>
      </c>
      <c r="N9" s="30" t="n">
        <v>16978</v>
      </c>
    </row>
    <row r="10" ht="22" customHeight="1">
      <c r="A10" s="22" t="inlineStr">
        <is>
          <t>KB-680-XH</t>
        </is>
      </c>
      <c r="B10" s="22" t="inlineStr">
        <is>
          <t>Ford</t>
        </is>
      </c>
      <c r="C10" s="22" t="inlineStr">
        <is>
          <t>Transit</t>
        </is>
      </c>
      <c r="D10" s="22" t="inlineStr">
        <is>
          <t>SUV</t>
        </is>
      </c>
      <c r="E10" s="22" t="n">
        <v>2024</v>
      </c>
      <c r="F10" s="23" t="n">
        <v>45644</v>
      </c>
      <c r="G10" s="24" t="n">
        <v>77570</v>
      </c>
      <c r="H10" s="23" t="n">
        <v>46374.8379241406</v>
      </c>
      <c r="I10" s="23" t="n">
        <v>46220.8379241406</v>
      </c>
      <c r="J10" s="25" t="inlineStr">
        <is>
          <t>Actif</t>
        </is>
      </c>
      <c r="K10" s="22" t="inlineStr">
        <is>
          <t>Thomas Richard</t>
        </is>
      </c>
      <c r="L10" s="22" t="inlineStr">
        <is>
          <t>Informatique</t>
        </is>
      </c>
      <c r="M10" s="26" t="n">
        <v>33010</v>
      </c>
      <c r="N10" s="26" t="n">
        <v>20165</v>
      </c>
    </row>
    <row r="11" ht="22" customHeight="1">
      <c r="A11" s="27" t="inlineStr">
        <is>
          <t>JZ-241-NC</t>
        </is>
      </c>
      <c r="B11" s="27" t="inlineStr">
        <is>
          <t>Toyota</t>
        </is>
      </c>
      <c r="C11" s="27" t="inlineStr">
        <is>
          <t>Corolla</t>
        </is>
      </c>
      <c r="D11" s="27" t="inlineStr">
        <is>
          <t>Berline</t>
        </is>
      </c>
      <c r="E11" s="27" t="n">
        <v>2021</v>
      </c>
      <c r="F11" s="28" t="n">
        <v>44263</v>
      </c>
      <c r="G11" s="29" t="n">
        <v>167159</v>
      </c>
      <c r="H11" s="28" t="n">
        <v>46299.8379241406</v>
      </c>
      <c r="I11" s="28" t="n">
        <v>46188.8379241406</v>
      </c>
      <c r="J11" s="32" t="inlineStr">
        <is>
          <t>Hors Service</t>
        </is>
      </c>
      <c r="K11" s="27" t="inlineStr">
        <is>
          <t>Sophie Bernard</t>
        </is>
      </c>
      <c r="L11" s="27" t="inlineStr">
        <is>
          <t>Technique</t>
        </is>
      </c>
      <c r="M11" s="30" t="n">
        <v>46077</v>
      </c>
      <c r="N11" s="30" t="n">
        <v>29899</v>
      </c>
    </row>
    <row r="12" ht="22" customHeight="1">
      <c r="A12" s="22" t="inlineStr">
        <is>
          <t>SC-649-UU</t>
        </is>
      </c>
      <c r="B12" s="22" t="inlineStr">
        <is>
          <t>Citroën</t>
        </is>
      </c>
      <c r="C12" s="22" t="inlineStr">
        <is>
          <t>Jumpy</t>
        </is>
      </c>
      <c r="D12" s="22" t="inlineStr">
        <is>
          <t>Utilitaire</t>
        </is>
      </c>
      <c r="E12" s="22" t="n">
        <v>2023</v>
      </c>
      <c r="F12" s="23" t="n">
        <v>44970</v>
      </c>
      <c r="G12" s="24" t="n">
        <v>120039</v>
      </c>
      <c r="H12" s="23" t="n">
        <v>46329.8379241406</v>
      </c>
      <c r="I12" s="23" t="n">
        <v>46293.8379241406</v>
      </c>
      <c r="J12" s="32" t="inlineStr">
        <is>
          <t>Hors Service</t>
        </is>
      </c>
      <c r="K12" s="22" t="inlineStr">
        <is>
          <t>Sophie Bernard</t>
        </is>
      </c>
      <c r="L12" s="22" t="inlineStr">
        <is>
          <t>Direction</t>
        </is>
      </c>
      <c r="M12" s="26" t="n">
        <v>34476</v>
      </c>
      <c r="N12" s="26" t="n">
        <v>23634</v>
      </c>
    </row>
    <row r="13" ht="22" customHeight="1">
      <c r="A13" s="27" t="inlineStr">
        <is>
          <t>HR-723-EJ</t>
        </is>
      </c>
      <c r="B13" s="27" t="inlineStr">
        <is>
          <t>Ford</t>
        </is>
      </c>
      <c r="C13" s="27" t="inlineStr">
        <is>
          <t>Focus</t>
        </is>
      </c>
      <c r="D13" s="27" t="inlineStr">
        <is>
          <t>Break</t>
        </is>
      </c>
      <c r="E13" s="27" t="n">
        <v>2022</v>
      </c>
      <c r="F13" s="28" t="n">
        <v>44585</v>
      </c>
      <c r="G13" s="29" t="n">
        <v>89045</v>
      </c>
      <c r="H13" s="28" t="n">
        <v>46280.8379241406</v>
      </c>
      <c r="I13" s="28" t="n">
        <v>46444.8379241406</v>
      </c>
      <c r="J13" s="25" t="inlineStr">
        <is>
          <t>Actif</t>
        </is>
      </c>
      <c r="K13" s="27" t="inlineStr">
        <is>
          <t>Nicolas Laurent</t>
        </is>
      </c>
      <c r="L13" s="27" t="inlineStr">
        <is>
          <t>Logistique</t>
        </is>
      </c>
      <c r="M13" s="30" t="n">
        <v>51271</v>
      </c>
      <c r="N13" s="30" t="n">
        <v>33649</v>
      </c>
    </row>
    <row r="14" ht="22" customHeight="1">
      <c r="A14" s="22" t="inlineStr">
        <is>
          <t>YC-597-VZ</t>
        </is>
      </c>
      <c r="B14" s="22" t="inlineStr">
        <is>
          <t>Renault</t>
        </is>
      </c>
      <c r="C14" s="22" t="inlineStr">
        <is>
          <t>Master</t>
        </is>
      </c>
      <c r="D14" s="22" t="inlineStr">
        <is>
          <t>Camionnette</t>
        </is>
      </c>
      <c r="E14" s="22" t="n">
        <v>2021</v>
      </c>
      <c r="F14" s="23" t="n">
        <v>44409</v>
      </c>
      <c r="G14" s="24" t="n">
        <v>49325</v>
      </c>
      <c r="H14" s="23" t="n">
        <v>46209.8379241406</v>
      </c>
      <c r="I14" s="23" t="n">
        <v>46479.8379241406</v>
      </c>
      <c r="J14" s="25" t="inlineStr">
        <is>
          <t>Actif</t>
        </is>
      </c>
      <c r="K14" s="22" t="inlineStr">
        <is>
          <t>Pierre Leroy</t>
        </is>
      </c>
      <c r="L14" s="22" t="inlineStr">
        <is>
          <t>Technique</t>
        </is>
      </c>
      <c r="M14" s="26" t="n">
        <v>33692</v>
      </c>
      <c r="N14" s="26" t="n">
        <v>7714</v>
      </c>
    </row>
    <row r="15" ht="22" customHeight="1">
      <c r="A15" s="27" t="inlineStr">
        <is>
          <t>KS-482-LN</t>
        </is>
      </c>
      <c r="B15" s="27" t="inlineStr">
        <is>
          <t>Toyota</t>
        </is>
      </c>
      <c r="C15" s="27" t="inlineStr">
        <is>
          <t>RAV4</t>
        </is>
      </c>
      <c r="D15" s="27" t="inlineStr">
        <is>
          <t>Berline</t>
        </is>
      </c>
      <c r="E15" s="27" t="n">
        <v>2020</v>
      </c>
      <c r="F15" s="28" t="n">
        <v>43968</v>
      </c>
      <c r="G15" s="29" t="n">
        <v>179014</v>
      </c>
      <c r="H15" s="28" t="n">
        <v>46240.8379241406</v>
      </c>
      <c r="I15" s="28" t="n">
        <v>46162.8379241406</v>
      </c>
      <c r="J15" s="32" t="inlineStr">
        <is>
          <t>Hors Service</t>
        </is>
      </c>
      <c r="K15" s="27" t="inlineStr">
        <is>
          <t>Marie Dubois</t>
        </is>
      </c>
      <c r="L15" s="27" t="inlineStr">
        <is>
          <t>Technique</t>
        </is>
      </c>
      <c r="M15" s="30" t="n">
        <v>63211</v>
      </c>
      <c r="N15" s="30" t="n">
        <v>18999</v>
      </c>
    </row>
    <row r="16" ht="22" customHeight="1">
      <c r="A16" s="22" t="inlineStr">
        <is>
          <t>FX-980-HN</t>
        </is>
      </c>
      <c r="B16" s="22" t="inlineStr">
        <is>
          <t>Peugeot</t>
        </is>
      </c>
      <c r="C16" s="22" t="inlineStr">
        <is>
          <t>Partner</t>
        </is>
      </c>
      <c r="D16" s="22" t="inlineStr">
        <is>
          <t>Utilitaire</t>
        </is>
      </c>
      <c r="E16" s="22" t="n">
        <v>2019</v>
      </c>
      <c r="F16" s="23" t="n">
        <v>43756</v>
      </c>
      <c r="G16" s="24" t="n">
        <v>80323</v>
      </c>
      <c r="H16" s="23" t="n">
        <v>46325.8379241406</v>
      </c>
      <c r="I16" s="23" t="n">
        <v>46166.8379241406</v>
      </c>
      <c r="J16" s="25" t="inlineStr">
        <is>
          <t>Actif</t>
        </is>
      </c>
      <c r="K16" s="22" t="inlineStr">
        <is>
          <t>François Blanc</t>
        </is>
      </c>
      <c r="L16" s="22" t="inlineStr">
        <is>
          <t>RH</t>
        </is>
      </c>
      <c r="M16" s="26" t="n">
        <v>22652</v>
      </c>
      <c r="N16" s="26" t="n">
        <v>12547</v>
      </c>
    </row>
    <row r="17" ht="22" customHeight="1">
      <c r="A17" s="27" t="inlineStr">
        <is>
          <t>RJ-520-MT</t>
        </is>
      </c>
      <c r="B17" s="27" t="inlineStr">
        <is>
          <t>Volkswagen</t>
        </is>
      </c>
      <c r="C17" s="27" t="inlineStr">
        <is>
          <t>Crafter</t>
        </is>
      </c>
      <c r="D17" s="27" t="inlineStr">
        <is>
          <t>Berline</t>
        </is>
      </c>
      <c r="E17" s="27" t="n">
        <v>2020</v>
      </c>
      <c r="F17" s="28" t="n">
        <v>44184</v>
      </c>
      <c r="G17" s="29" t="n">
        <v>171050</v>
      </c>
      <c r="H17" s="28" t="n">
        <v>46266.8379241406</v>
      </c>
      <c r="I17" s="28" t="n">
        <v>46178.8379241406</v>
      </c>
      <c r="J17" s="31" t="inlineStr">
        <is>
          <t>Maintenance</t>
        </is>
      </c>
      <c r="K17" s="27" t="inlineStr">
        <is>
          <t>Martin Dupont</t>
        </is>
      </c>
      <c r="L17" s="27" t="inlineStr">
        <is>
          <t>RH</t>
        </is>
      </c>
      <c r="M17" s="30" t="n">
        <v>44677</v>
      </c>
      <c r="N17" s="30" t="n">
        <v>13188</v>
      </c>
    </row>
    <row r="18" ht="22" customHeight="1">
      <c r="A18" s="22" t="inlineStr">
        <is>
          <t>WB-927-WP</t>
        </is>
      </c>
      <c r="B18" s="22" t="inlineStr">
        <is>
          <t>BMW</t>
        </is>
      </c>
      <c r="C18" s="22" t="inlineStr">
        <is>
          <t>Série 1</t>
        </is>
      </c>
      <c r="D18" s="22" t="inlineStr">
        <is>
          <t>Berline</t>
        </is>
      </c>
      <c r="E18" s="22" t="n">
        <v>2020</v>
      </c>
      <c r="F18" s="23" t="n">
        <v>43928</v>
      </c>
      <c r="G18" s="24" t="n">
        <v>160584</v>
      </c>
      <c r="H18" s="23" t="n">
        <v>46253.8379241406</v>
      </c>
      <c r="I18" s="23" t="n">
        <v>46125.8379241406</v>
      </c>
      <c r="J18" s="31" t="inlineStr">
        <is>
          <t>Maintenance</t>
        </is>
      </c>
      <c r="K18" s="22" t="inlineStr">
        <is>
          <t>François Blanc</t>
        </is>
      </c>
      <c r="L18" s="22" t="inlineStr">
        <is>
          <t>Logistique</t>
        </is>
      </c>
      <c r="M18" s="26" t="n">
        <v>30025</v>
      </c>
      <c r="N18" s="26" t="n">
        <v>10186</v>
      </c>
    </row>
    <row r="19" ht="22" customHeight="1">
      <c r="A19" s="27" t="inlineStr">
        <is>
          <t>KZ-371-YU</t>
        </is>
      </c>
      <c r="B19" s="27" t="inlineStr">
        <is>
          <t>Renault</t>
        </is>
      </c>
      <c r="C19" s="27" t="inlineStr">
        <is>
          <t>Clio</t>
        </is>
      </c>
      <c r="D19" s="27" t="inlineStr">
        <is>
          <t>Utilitaire</t>
        </is>
      </c>
      <c r="E19" s="27" t="n">
        <v>2025</v>
      </c>
      <c r="F19" s="28" t="n">
        <v>45753</v>
      </c>
      <c r="G19" s="29" t="n">
        <v>126539</v>
      </c>
      <c r="H19" s="28" t="n">
        <v>46272.8379241406</v>
      </c>
      <c r="I19" s="28" t="n">
        <v>46300.8379241406</v>
      </c>
      <c r="J19" s="25" t="inlineStr">
        <is>
          <t>Actif</t>
        </is>
      </c>
      <c r="K19" s="27" t="inlineStr">
        <is>
          <t>Thomas Richard</t>
        </is>
      </c>
      <c r="L19" s="27" t="inlineStr">
        <is>
          <t>Informatique</t>
        </is>
      </c>
      <c r="M19" s="30" t="n">
        <v>44282</v>
      </c>
      <c r="N19" s="30" t="n">
        <v>28837</v>
      </c>
    </row>
    <row r="20" ht="22" customHeight="1">
      <c r="A20" s="22" t="inlineStr">
        <is>
          <t>BM-973-NB</t>
        </is>
      </c>
      <c r="B20" s="22" t="inlineStr">
        <is>
          <t>Seat</t>
        </is>
      </c>
      <c r="C20" s="22" t="inlineStr">
        <is>
          <t>Arona</t>
        </is>
      </c>
      <c r="D20" s="22" t="inlineStr">
        <is>
          <t>Camionnette</t>
        </is>
      </c>
      <c r="E20" s="22" t="n">
        <v>2020</v>
      </c>
      <c r="F20" s="23" t="n">
        <v>43931</v>
      </c>
      <c r="G20" s="24" t="n">
        <v>77068</v>
      </c>
      <c r="H20" s="23" t="n">
        <v>46053.8379241406</v>
      </c>
      <c r="I20" s="23" t="n">
        <v>46350.8379241406</v>
      </c>
      <c r="J20" s="32" t="inlineStr">
        <is>
          <t>Hors Service</t>
        </is>
      </c>
      <c r="K20" s="22" t="inlineStr">
        <is>
          <t>Sophie Bernard</t>
        </is>
      </c>
      <c r="L20" s="22" t="inlineStr">
        <is>
          <t>Technique</t>
        </is>
      </c>
      <c r="M20" s="26" t="n">
        <v>21994</v>
      </c>
      <c r="N20" s="26" t="n">
        <v>12624</v>
      </c>
    </row>
    <row r="21" ht="22" customHeight="1">
      <c r="A21" s="27" t="inlineStr">
        <is>
          <t>QL-697-PH</t>
        </is>
      </c>
      <c r="B21" s="27" t="inlineStr">
        <is>
          <t>Peugeot</t>
        </is>
      </c>
      <c r="C21" s="27" t="inlineStr">
        <is>
          <t>Boxer</t>
        </is>
      </c>
      <c r="D21" s="27" t="inlineStr">
        <is>
          <t>Utilitaire</t>
        </is>
      </c>
      <c r="E21" s="27" t="n">
        <v>2019</v>
      </c>
      <c r="F21" s="28" t="n">
        <v>43797</v>
      </c>
      <c r="G21" s="29" t="n">
        <v>81657</v>
      </c>
      <c r="H21" s="28" t="n">
        <v>46230.8379241406</v>
      </c>
      <c r="I21" s="28" t="n">
        <v>46115.8379241406</v>
      </c>
      <c r="J21" s="32" t="inlineStr">
        <is>
          <t>Hors Service</t>
        </is>
      </c>
      <c r="K21" s="27" t="inlineStr">
        <is>
          <t>Marie Dubois</t>
        </is>
      </c>
      <c r="L21" s="27" t="inlineStr">
        <is>
          <t>Informatique</t>
        </is>
      </c>
      <c r="M21" s="30" t="n">
        <v>34135</v>
      </c>
      <c r="N21" s="30" t="n">
        <v>16707</v>
      </c>
    </row>
    <row r="22" ht="22" customHeight="1">
      <c r="A22" s="22" t="inlineStr">
        <is>
          <t>ZB-318-ND</t>
        </is>
      </c>
      <c r="B22" s="22" t="inlineStr">
        <is>
          <t>BMW</t>
        </is>
      </c>
      <c r="C22" s="22" t="inlineStr">
        <is>
          <t>Série 3</t>
        </is>
      </c>
      <c r="D22" s="22" t="inlineStr">
        <is>
          <t>Utilitaire</t>
        </is>
      </c>
      <c r="E22" s="22" t="n">
        <v>2021</v>
      </c>
      <c r="F22" s="23" t="n">
        <v>44382</v>
      </c>
      <c r="G22" s="24" t="n">
        <v>98642</v>
      </c>
      <c r="H22" s="23" t="n">
        <v>46258.8379241406</v>
      </c>
      <c r="I22" s="23" t="n">
        <v>46215.8379241406</v>
      </c>
      <c r="J22" s="25" t="inlineStr">
        <is>
          <t>Actif</t>
        </is>
      </c>
      <c r="K22" s="22" t="inlineStr">
        <is>
          <t>Sophie Bernard</t>
        </is>
      </c>
      <c r="L22" s="22" t="inlineStr">
        <is>
          <t>Technique</t>
        </is>
      </c>
      <c r="M22" s="26" t="n">
        <v>18610</v>
      </c>
      <c r="N22" s="26" t="n">
        <v>7986</v>
      </c>
    </row>
    <row r="23" ht="22" customHeight="1">
      <c r="A23" s="27" t="inlineStr">
        <is>
          <t>VH-779-CX</t>
        </is>
      </c>
      <c r="B23" s="27" t="inlineStr">
        <is>
          <t>BMW</t>
        </is>
      </c>
      <c r="C23" s="27" t="inlineStr">
        <is>
          <t>X1</t>
        </is>
      </c>
      <c r="D23" s="27" t="inlineStr">
        <is>
          <t>Utilitaire</t>
        </is>
      </c>
      <c r="E23" s="27" t="n">
        <v>2020</v>
      </c>
      <c r="F23" s="28" t="n">
        <v>44070</v>
      </c>
      <c r="G23" s="29" t="n">
        <v>162401</v>
      </c>
      <c r="H23" s="28" t="n">
        <v>46384.8379241406</v>
      </c>
      <c r="I23" s="28" t="n">
        <v>46208.8379241406</v>
      </c>
      <c r="J23" s="32" t="inlineStr">
        <is>
          <t>Hors Service</t>
        </is>
      </c>
      <c r="K23" s="27" t="inlineStr">
        <is>
          <t>Sophie Bernard</t>
        </is>
      </c>
      <c r="L23" s="27" t="inlineStr">
        <is>
          <t>Commercial</t>
        </is>
      </c>
      <c r="M23" s="30" t="n">
        <v>60858</v>
      </c>
      <c r="N23" s="30" t="n">
        <v>28266</v>
      </c>
    </row>
    <row r="24" ht="22" customHeight="1">
      <c r="A24" s="22" t="inlineStr">
        <is>
          <t>NG-966-BR</t>
        </is>
      </c>
      <c r="B24" s="22" t="inlineStr">
        <is>
          <t>Seat</t>
        </is>
      </c>
      <c r="C24" s="22" t="inlineStr">
        <is>
          <t>Leon</t>
        </is>
      </c>
      <c r="D24" s="22" t="inlineStr">
        <is>
          <t>Utilitaire</t>
        </is>
      </c>
      <c r="E24" s="22" t="n">
        <v>2021</v>
      </c>
      <c r="F24" s="23" t="n">
        <v>44336</v>
      </c>
      <c r="G24" s="24" t="n">
        <v>75215</v>
      </c>
      <c r="H24" s="23" t="n">
        <v>46391.8379241406</v>
      </c>
      <c r="I24" s="23" t="n">
        <v>46229.8379241406</v>
      </c>
      <c r="J24" s="25" t="inlineStr">
        <is>
          <t>Actif</t>
        </is>
      </c>
      <c r="K24" s="22" t="inlineStr">
        <is>
          <t>Martin Dupont</t>
        </is>
      </c>
      <c r="L24" s="22" t="inlineStr">
        <is>
          <t>Commercial</t>
        </is>
      </c>
      <c r="M24" s="26" t="n">
        <v>63055</v>
      </c>
      <c r="N24" s="26" t="n">
        <v>32606</v>
      </c>
    </row>
    <row r="25" ht="22" customHeight="1">
      <c r="A25" s="27" t="inlineStr">
        <is>
          <t>YS-252-PW</t>
        </is>
      </c>
      <c r="B25" s="27" t="inlineStr">
        <is>
          <t>BMW</t>
        </is>
      </c>
      <c r="C25" s="27" t="inlineStr">
        <is>
          <t>Série 3</t>
        </is>
      </c>
      <c r="D25" s="27" t="inlineStr">
        <is>
          <t>Camionnette</t>
        </is>
      </c>
      <c r="E25" s="27" t="n">
        <v>2024</v>
      </c>
      <c r="F25" s="28" t="n">
        <v>45418</v>
      </c>
      <c r="G25" s="29" t="n">
        <v>135824</v>
      </c>
      <c r="H25" s="28" t="n">
        <v>46306.8379241406</v>
      </c>
      <c r="I25" s="28" t="n">
        <v>46415.8379241406</v>
      </c>
      <c r="J25" s="31" t="inlineStr">
        <is>
          <t>Maintenance</t>
        </is>
      </c>
      <c r="K25" s="27" t="inlineStr">
        <is>
          <t>Nicolas Laurent</t>
        </is>
      </c>
      <c r="L25" s="27" t="inlineStr">
        <is>
          <t>Technique</t>
        </is>
      </c>
      <c r="M25" s="30" t="n">
        <v>54759</v>
      </c>
      <c r="N25" s="30" t="n">
        <v>11216</v>
      </c>
    </row>
    <row r="26" ht="22" customHeight="1">
      <c r="A26" s="22" t="inlineStr">
        <is>
          <t>XK-735-TY</t>
        </is>
      </c>
      <c r="B26" s="22" t="inlineStr">
        <is>
          <t>Ford</t>
        </is>
      </c>
      <c r="C26" s="22" t="inlineStr">
        <is>
          <t>Focus</t>
        </is>
      </c>
      <c r="D26" s="22" t="inlineStr">
        <is>
          <t>Break</t>
        </is>
      </c>
      <c r="E26" s="22" t="n">
        <v>2019</v>
      </c>
      <c r="F26" s="23" t="n">
        <v>43597</v>
      </c>
      <c r="G26" s="24" t="n">
        <v>30458</v>
      </c>
      <c r="H26" s="23" t="n">
        <v>46207.8379241406</v>
      </c>
      <c r="I26" s="23" t="n">
        <v>46161.8379241406</v>
      </c>
      <c r="J26" s="25" t="inlineStr">
        <is>
          <t>Actif</t>
        </is>
      </c>
      <c r="K26" s="22" t="inlineStr">
        <is>
          <t>Pierre Leroy</t>
        </is>
      </c>
      <c r="L26" s="22" t="inlineStr">
        <is>
          <t>Technique</t>
        </is>
      </c>
      <c r="M26" s="26" t="n">
        <v>61708</v>
      </c>
      <c r="N26" s="26" t="n">
        <v>15513</v>
      </c>
    </row>
    <row r="27" ht="22" customHeight="1">
      <c r="A27" s="27" t="inlineStr">
        <is>
          <t>CW-979-ME</t>
        </is>
      </c>
      <c r="B27" s="27" t="inlineStr">
        <is>
          <t>Ford</t>
        </is>
      </c>
      <c r="C27" s="27" t="inlineStr">
        <is>
          <t>Fiesta</t>
        </is>
      </c>
      <c r="D27" s="27" t="inlineStr">
        <is>
          <t>SUV</t>
        </is>
      </c>
      <c r="E27" s="27" t="n">
        <v>2020</v>
      </c>
      <c r="F27" s="28" t="n">
        <v>44176</v>
      </c>
      <c r="G27" s="29" t="n">
        <v>127928</v>
      </c>
      <c r="H27" s="28" t="n">
        <v>46434.8379241406</v>
      </c>
      <c r="I27" s="28" t="n">
        <v>46396.8379241406</v>
      </c>
      <c r="J27" s="25" t="inlineStr">
        <is>
          <t>Actif</t>
        </is>
      </c>
      <c r="K27" s="27" t="inlineStr">
        <is>
          <t>Claire Petit</t>
        </is>
      </c>
      <c r="L27" s="27" t="inlineStr">
        <is>
          <t>Direction</t>
        </is>
      </c>
      <c r="M27" s="30" t="n">
        <v>35485</v>
      </c>
      <c r="N27" s="30" t="n">
        <v>9921</v>
      </c>
    </row>
    <row r="28" ht="22" customHeight="1">
      <c r="A28" s="22" t="inlineStr">
        <is>
          <t>KZ-649-HA</t>
        </is>
      </c>
      <c r="B28" s="22" t="inlineStr">
        <is>
          <t>Volkswagen</t>
        </is>
      </c>
      <c r="C28" s="22" t="inlineStr">
        <is>
          <t>Passat</t>
        </is>
      </c>
      <c r="D28" s="22" t="inlineStr">
        <is>
          <t>Utilitaire</t>
        </is>
      </c>
      <c r="E28" s="22" t="n">
        <v>2019</v>
      </c>
      <c r="F28" s="23" t="n">
        <v>43776</v>
      </c>
      <c r="G28" s="24" t="n">
        <v>124455</v>
      </c>
      <c r="H28" s="23" t="n">
        <v>46192.8379241406</v>
      </c>
      <c r="I28" s="23" t="n">
        <v>46196.8379241406</v>
      </c>
      <c r="J28" s="25" t="inlineStr">
        <is>
          <t>Actif</t>
        </is>
      </c>
      <c r="K28" s="22" t="inlineStr">
        <is>
          <t>Pierre Leroy</t>
        </is>
      </c>
      <c r="L28" s="22" t="inlineStr">
        <is>
          <t>Logistique</t>
        </is>
      </c>
      <c r="M28" s="26" t="n">
        <v>36292</v>
      </c>
      <c r="N28" s="26" t="n">
        <v>13630</v>
      </c>
    </row>
    <row r="29" ht="22" customHeight="1">
      <c r="A29" s="27" t="inlineStr">
        <is>
          <t>CX-294-GT</t>
        </is>
      </c>
      <c r="B29" s="27" t="inlineStr">
        <is>
          <t>Mercedes</t>
        </is>
      </c>
      <c r="C29" s="27" t="inlineStr">
        <is>
          <t>Classe A</t>
        </is>
      </c>
      <c r="D29" s="27" t="inlineStr">
        <is>
          <t>Berline</t>
        </is>
      </c>
      <c r="E29" s="27" t="n">
        <v>2019</v>
      </c>
      <c r="F29" s="28" t="n">
        <v>43752</v>
      </c>
      <c r="G29" s="29" t="n">
        <v>110619</v>
      </c>
      <c r="H29" s="28" t="n">
        <v>46397.8379241406</v>
      </c>
      <c r="I29" s="28" t="n">
        <v>46456.8379241406</v>
      </c>
      <c r="J29" s="25" t="inlineStr">
        <is>
          <t>Actif</t>
        </is>
      </c>
      <c r="K29" s="27" t="inlineStr">
        <is>
          <t>Nicolas Laurent</t>
        </is>
      </c>
      <c r="L29" s="27" t="inlineStr">
        <is>
          <t>Logistique</t>
        </is>
      </c>
      <c r="M29" s="30" t="n">
        <v>46599</v>
      </c>
      <c r="N29" s="30" t="n">
        <v>23444</v>
      </c>
    </row>
    <row r="30" ht="22" customHeight="1">
      <c r="A30" s="22" t="inlineStr">
        <is>
          <t>KK-402-PE</t>
        </is>
      </c>
      <c r="B30" s="22" t="inlineStr">
        <is>
          <t>Volkswagen</t>
        </is>
      </c>
      <c r="C30" s="22" t="inlineStr">
        <is>
          <t>Caddy</t>
        </is>
      </c>
      <c r="D30" s="22" t="inlineStr">
        <is>
          <t>SUV</t>
        </is>
      </c>
      <c r="E30" s="22" t="n">
        <v>2022</v>
      </c>
      <c r="F30" s="23" t="n">
        <v>44614</v>
      </c>
      <c r="G30" s="24" t="n">
        <v>106559</v>
      </c>
      <c r="H30" s="23" t="n">
        <v>46343.8379241406</v>
      </c>
      <c r="I30" s="23" t="n">
        <v>46214.8379241406</v>
      </c>
      <c r="J30" s="25" t="inlineStr">
        <is>
          <t>Actif</t>
        </is>
      </c>
      <c r="K30" s="22" t="inlineStr">
        <is>
          <t>François Blanc</t>
        </is>
      </c>
      <c r="L30" s="22" t="inlineStr">
        <is>
          <t>Informatique</t>
        </is>
      </c>
      <c r="M30" s="26" t="n">
        <v>37681</v>
      </c>
      <c r="N30" s="26" t="n">
        <v>17090</v>
      </c>
    </row>
    <row r="31" ht="22" customHeight="1"/>
    <row r="32" ht="22" customHeight="1"/>
    <row r="33" ht="22" customHeight="1"/>
    <row r="34" ht="22" customHeight="1"/>
    <row r="35" ht="22" customHeight="1"/>
    <row r="36" ht="22" customHeight="1"/>
    <row r="37" ht="22" customHeight="1"/>
    <row r="38" ht="22" customHeight="1"/>
    <row r="39" ht="22" customHeight="1"/>
    <row r="40" ht="22" customHeight="1"/>
    <row r="41" ht="22" customHeight="1"/>
    <row r="42" ht="22" customHeight="1"/>
    <row r="43" ht="22" customHeight="1"/>
    <row r="44" ht="22" customHeight="1"/>
    <row r="45" ht="22" customHeight="1"/>
    <row r="46" ht="22" customHeight="1"/>
    <row r="47" ht="22" customHeight="1"/>
    <row r="48" ht="22" customHeight="1"/>
    <row r="49" ht="22" customHeight="1"/>
    <row r="50" ht="22" customHeight="1"/>
    <row r="51" ht="22" customHeight="1"/>
    <row r="52" ht="22" customHeight="1"/>
    <row r="53" ht="22" customHeight="1"/>
    <row r="54" ht="22" customHeight="1"/>
    <row r="55" ht="22" customHeight="1"/>
    <row r="56" ht="22" customHeight="1"/>
    <row r="57" ht="22" customHeight="1"/>
    <row r="58" ht="22" customHeight="1"/>
    <row r="59" ht="22" customHeight="1"/>
  </sheetData>
  <mergeCells count="2">
    <mergeCell ref="A1:N2"/>
    <mergeCell ref="A3:N3"/>
  </mergeCells>
  <dataValidations count="2">
    <dataValidation sqref="J6:J30" showErrorMessage="1" showDropDown="0" showInputMessage="1" allowBlank="0" type="list">
      <formula1>"Actif,Maintenance,Hors Service,Vendu,Réservé"</formula1>
    </dataValidation>
    <dataValidation sqref="D6:D30" showErrorMessage="1" showDropDown="0" showInputMessage="1" allowBlank="0" type="list">
      <formula1>"Berline,Break,Utilitaire,SUV,Camionnette,Minibus"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46"/>
  <sheetViews>
    <sheetView showGridLines="0" workbookViewId="0">
      <selection activeCell="A1" sqref="A1"/>
    </sheetView>
  </sheetViews>
  <sheetFormatPr baseColWidth="8" defaultRowHeight="15"/>
  <cols>
    <col width="20" customWidth="1" min="1" max="1"/>
    <col width="16" customWidth="1" min="2" max="2"/>
    <col width="18" customWidth="1" min="3" max="3"/>
    <col width="18" customWidth="1" min="4" max="4"/>
    <col width="16" customWidth="1" min="5" max="5"/>
    <col width="16" customWidth="1" min="6" max="6"/>
    <col width="14" customWidth="1" min="7" max="7"/>
    <col width="14" customWidth="1" min="8" max="8"/>
    <col width="18" customWidth="1" min="9" max="9"/>
    <col width="16" customWidth="1" min="10" max="10"/>
    <col width="14" customWidth="1" min="11" max="11"/>
  </cols>
  <sheetData>
    <row r="1" ht="22" customHeight="1">
      <c r="A1" s="20" t="inlineStr">
        <is>
          <t>🔧  SUIVI DE MAINTENANCE — HISTORIQUE ET PLANIFICATION</t>
        </is>
      </c>
    </row>
    <row r="2" ht="22" customHeight="1"/>
    <row r="3" ht="22" customHeight="1">
      <c r="A3" s="2" t="inlineStr">
        <is>
          <t>Exercice 2026 | Enregistrement de toutes les interventions</t>
        </is>
      </c>
    </row>
    <row r="4" ht="22" customHeight="1"/>
    <row r="5" ht="22" customHeight="1">
      <c r="A5" s="21" t="inlineStr">
        <is>
          <t>Immatriculation</t>
        </is>
      </c>
      <c r="B5" s="21" t="inlineStr">
        <is>
          <t>Date Intervention</t>
        </is>
      </c>
      <c r="C5" s="21" t="inlineStr">
        <is>
          <t>Type Intervention</t>
        </is>
      </c>
      <c r="D5" s="21" t="inlineStr">
        <is>
          <t>Description</t>
        </is>
      </c>
      <c r="E5" s="21" t="inlineStr">
        <is>
          <t>Prestataire</t>
        </is>
      </c>
      <c r="F5" s="21" t="inlineStr">
        <is>
          <t>Technicien</t>
        </is>
      </c>
      <c r="G5" s="21" t="inlineStr">
        <is>
          <t>Km Intervention</t>
        </is>
      </c>
      <c r="H5" s="21" t="inlineStr">
        <is>
          <t>Coût (€)</t>
        </is>
      </c>
      <c r="I5" s="21" t="inlineStr">
        <is>
          <t>Pièces Remplacées</t>
        </is>
      </c>
      <c r="J5" s="21" t="inlineStr">
        <is>
          <t>Prochaine Maintenance</t>
        </is>
      </c>
      <c r="K5" s="21" t="inlineStr">
        <is>
          <t>Statut</t>
        </is>
      </c>
    </row>
    <row r="6" ht="22" customHeight="1">
      <c r="A6" s="22" t="inlineStr">
        <is>
          <t>WB-927-WP</t>
        </is>
      </c>
      <c r="B6" s="23" t="n">
        <v>45982.8379241406</v>
      </c>
      <c r="C6" s="22" t="inlineStr">
        <is>
          <t>Électronique</t>
        </is>
      </c>
      <c r="D6" s="22" t="inlineStr">
        <is>
          <t>Intervention électronique programmée</t>
        </is>
      </c>
      <c r="E6" s="22" t="inlineStr">
        <is>
          <t>Speedy Lyon</t>
        </is>
      </c>
      <c r="F6" s="22" t="inlineStr">
        <is>
          <t>Sophie Bernard</t>
        </is>
      </c>
      <c r="G6" s="24" t="n">
        <v>61871</v>
      </c>
      <c r="H6" s="26" t="n">
        <v>2605</v>
      </c>
      <c r="I6" s="22" t="inlineStr">
        <is>
          <t>4 pneus Michelin</t>
        </is>
      </c>
      <c r="J6" s="23" t="n">
        <v>46189.8379241406</v>
      </c>
      <c r="K6" s="25" t="inlineStr">
        <is>
          <t>Terminé</t>
        </is>
      </c>
    </row>
    <row r="7" ht="22" customHeight="1">
      <c r="A7" s="27" t="inlineStr">
        <is>
          <t>CX-294-GT</t>
        </is>
      </c>
      <c r="B7" s="28" t="n">
        <v>45813.8379241406</v>
      </c>
      <c r="C7" s="27" t="inlineStr">
        <is>
          <t>Électronique</t>
        </is>
      </c>
      <c r="D7" s="27" t="inlineStr">
        <is>
          <t>Intervention électronique programmée</t>
        </is>
      </c>
      <c r="E7" s="27" t="inlineStr">
        <is>
          <t>Point S Bordeaux</t>
        </is>
      </c>
      <c r="F7" s="27" t="inlineStr">
        <is>
          <t>Marie Dubois</t>
        </is>
      </c>
      <c r="G7" s="29" t="n">
        <v>156198</v>
      </c>
      <c r="H7" s="30" t="n">
        <v>2952</v>
      </c>
      <c r="I7" s="27" t="inlineStr">
        <is>
          <t>Capteur O2</t>
        </is>
      </c>
      <c r="J7" s="28" t="n">
        <v>45948.8379241406</v>
      </c>
      <c r="K7" s="33" t="inlineStr">
        <is>
          <t>Planifié</t>
        </is>
      </c>
    </row>
    <row r="8" ht="22" customHeight="1">
      <c r="A8" s="22" t="inlineStr">
        <is>
          <t>CX-294-GT</t>
        </is>
      </c>
      <c r="B8" s="23" t="n">
        <v>45783.8379241406</v>
      </c>
      <c r="C8" s="22" t="inlineStr">
        <is>
          <t>Courroie Distribution</t>
        </is>
      </c>
      <c r="D8" s="22" t="inlineStr">
        <is>
          <t>Intervention courroie distribution programmée</t>
        </is>
      </c>
      <c r="E8" s="22" t="inlineStr">
        <is>
          <t>Speedy Lyon</t>
        </is>
      </c>
      <c r="F8" s="22" t="inlineStr">
        <is>
          <t>Julie Simon</t>
        </is>
      </c>
      <c r="G8" s="24" t="n">
        <v>113036</v>
      </c>
      <c r="H8" s="26" t="n">
        <v>1037</v>
      </c>
      <c r="I8" s="22" t="inlineStr">
        <is>
          <t>—</t>
        </is>
      </c>
      <c r="J8" s="23" t="n">
        <v>46071.8379241406</v>
      </c>
      <c r="K8" s="25" t="inlineStr">
        <is>
          <t>Terminé</t>
        </is>
      </c>
    </row>
    <row r="9" ht="22" customHeight="1">
      <c r="A9" s="27" t="inlineStr">
        <is>
          <t>NG-966-BR</t>
        </is>
      </c>
      <c r="B9" s="28" t="n">
        <v>46042.8379241406</v>
      </c>
      <c r="C9" s="27" t="inlineStr">
        <is>
          <t>Freinage</t>
        </is>
      </c>
      <c r="D9" s="27" t="inlineStr">
        <is>
          <t>Intervention freinage programmée</t>
        </is>
      </c>
      <c r="E9" s="27" t="inlineStr">
        <is>
          <t>Norauto Marseille</t>
        </is>
      </c>
      <c r="F9" s="27" t="inlineStr">
        <is>
          <t>Thomas Richard</t>
        </is>
      </c>
      <c r="G9" s="29" t="n">
        <v>153599</v>
      </c>
      <c r="H9" s="30" t="n">
        <v>3085</v>
      </c>
      <c r="I9" s="27" t="inlineStr">
        <is>
          <t>Filtre à huile, huile moteur</t>
        </is>
      </c>
      <c r="J9" s="28" t="n">
        <v>46176.8379241406</v>
      </c>
      <c r="K9" s="31" t="inlineStr">
        <is>
          <t>En cours</t>
        </is>
      </c>
    </row>
    <row r="10" ht="22" customHeight="1">
      <c r="A10" s="22" t="inlineStr">
        <is>
          <t>YC-597-VZ</t>
        </is>
      </c>
      <c r="B10" s="23" t="n">
        <v>46081.8379241406</v>
      </c>
      <c r="C10" s="22" t="inlineStr">
        <is>
          <t>Climatisation</t>
        </is>
      </c>
      <c r="D10" s="22" t="inlineStr">
        <is>
          <t>Intervention climatisation programmée</t>
        </is>
      </c>
      <c r="E10" s="22" t="inlineStr">
        <is>
          <t>Garage AutoFleet Paris</t>
        </is>
      </c>
      <c r="F10" s="22" t="inlineStr">
        <is>
          <t>Julie Simon</t>
        </is>
      </c>
      <c r="G10" s="24" t="n">
        <v>68415</v>
      </c>
      <c r="H10" s="26" t="n">
        <v>1891</v>
      </c>
      <c r="I10" s="22" t="inlineStr">
        <is>
          <t>Compresseur clim</t>
        </is>
      </c>
      <c r="J10" s="23" t="n">
        <v>46356.8379241406</v>
      </c>
      <c r="K10" s="33" t="inlineStr">
        <is>
          <t>Planifié</t>
        </is>
      </c>
    </row>
    <row r="11" ht="22" customHeight="1">
      <c r="A11" s="27" t="inlineStr">
        <is>
          <t>SC-649-UU</t>
        </is>
      </c>
      <c r="B11" s="28" t="n">
        <v>45848.8379241406</v>
      </c>
      <c r="C11" s="27" t="inlineStr">
        <is>
          <t>Courroie Distribution</t>
        </is>
      </c>
      <c r="D11" s="27" t="inlineStr">
        <is>
          <t>Intervention courroie distribution programmée</t>
        </is>
      </c>
      <c r="E11" s="27" t="inlineStr">
        <is>
          <t>Garage Central Nantes</t>
        </is>
      </c>
      <c r="F11" s="27" t="inlineStr">
        <is>
          <t>Pierre Leroy</t>
        </is>
      </c>
      <c r="G11" s="29" t="n">
        <v>108723</v>
      </c>
      <c r="H11" s="30" t="n">
        <v>360</v>
      </c>
      <c r="I11" s="27" t="inlineStr">
        <is>
          <t>Pare-choc avant</t>
        </is>
      </c>
      <c r="J11" s="28" t="n">
        <v>46004.8379241406</v>
      </c>
      <c r="K11" s="25" t="inlineStr">
        <is>
          <t>Terminé</t>
        </is>
      </c>
    </row>
    <row r="12" ht="22" customHeight="1">
      <c r="A12" s="22" t="inlineStr">
        <is>
          <t>YS-252-PW</t>
        </is>
      </c>
      <c r="B12" s="23" t="n">
        <v>45827.8379241406</v>
      </c>
      <c r="C12" s="22" t="inlineStr">
        <is>
          <t>Contrôle Technique</t>
        </is>
      </c>
      <c r="D12" s="22" t="inlineStr">
        <is>
          <t>Intervention contrôle technique programmée</t>
        </is>
      </c>
      <c r="E12" s="22" t="inlineStr">
        <is>
          <t>Garage AutoFleet Paris</t>
        </is>
      </c>
      <c r="F12" s="22" t="inlineStr">
        <is>
          <t>Pierre Leroy</t>
        </is>
      </c>
      <c r="G12" s="24" t="n">
        <v>61143</v>
      </c>
      <c r="H12" s="26" t="n">
        <v>2854</v>
      </c>
      <c r="I12" s="22" t="inlineStr">
        <is>
          <t>Pare-choc avant</t>
        </is>
      </c>
      <c r="J12" s="23" t="n">
        <v>45935.8379241406</v>
      </c>
      <c r="K12" s="25" t="inlineStr">
        <is>
          <t>Terminé</t>
        </is>
      </c>
    </row>
    <row r="13" ht="22" customHeight="1">
      <c r="A13" s="27" t="inlineStr">
        <is>
          <t>CW-979-ME</t>
        </is>
      </c>
      <c r="B13" s="28" t="n">
        <v>46043.8379241406</v>
      </c>
      <c r="C13" s="27" t="inlineStr">
        <is>
          <t>Électronique</t>
        </is>
      </c>
      <c r="D13" s="27" t="inlineStr">
        <is>
          <t>Intervention électronique programmée</t>
        </is>
      </c>
      <c r="E13" s="27" t="inlineStr">
        <is>
          <t>Midas Toulouse</t>
        </is>
      </c>
      <c r="F13" s="27" t="inlineStr">
        <is>
          <t>Martin Dupont</t>
        </is>
      </c>
      <c r="G13" s="29" t="n">
        <v>37549</v>
      </c>
      <c r="H13" s="30" t="n">
        <v>1892</v>
      </c>
      <c r="I13" s="27" t="inlineStr">
        <is>
          <t>Capteur O2</t>
        </is>
      </c>
      <c r="J13" s="28" t="n">
        <v>46206.8379241406</v>
      </c>
      <c r="K13" s="25" t="inlineStr">
        <is>
          <t>Terminé</t>
        </is>
      </c>
    </row>
    <row r="14" ht="22" customHeight="1">
      <c r="A14" s="22" t="inlineStr">
        <is>
          <t>FX-980-HN</t>
        </is>
      </c>
      <c r="B14" s="23" t="n">
        <v>45817.8379241406</v>
      </c>
      <c r="C14" s="22" t="inlineStr">
        <is>
          <t>Contrôle Technique</t>
        </is>
      </c>
      <c r="D14" s="22" t="inlineStr">
        <is>
          <t>Intervention contrôle technique programmée</t>
        </is>
      </c>
      <c r="E14" s="22" t="inlineStr">
        <is>
          <t>Point S Bordeaux</t>
        </is>
      </c>
      <c r="F14" s="22" t="inlineStr">
        <is>
          <t>Jean Moreau</t>
        </is>
      </c>
      <c r="G14" s="24" t="n">
        <v>67637</v>
      </c>
      <c r="H14" s="26" t="n">
        <v>1810</v>
      </c>
      <c r="I14" s="22" t="inlineStr">
        <is>
          <t>Compresseur clim</t>
        </is>
      </c>
      <c r="J14" s="23" t="n">
        <v>45935.8379241406</v>
      </c>
      <c r="K14" s="25" t="inlineStr">
        <is>
          <t>Terminé</t>
        </is>
      </c>
    </row>
    <row r="15" ht="22" customHeight="1">
      <c r="A15" s="27" t="inlineStr">
        <is>
          <t>WB-927-WP</t>
        </is>
      </c>
      <c r="B15" s="28" t="n">
        <v>45903.8379241406</v>
      </c>
      <c r="C15" s="27" t="inlineStr">
        <is>
          <t>Contrôle Technique</t>
        </is>
      </c>
      <c r="D15" s="27" t="inlineStr">
        <is>
          <t>Intervention contrôle technique programmée</t>
        </is>
      </c>
      <c r="E15" s="27" t="inlineStr">
        <is>
          <t>Garage Central Nantes</t>
        </is>
      </c>
      <c r="F15" s="27" t="inlineStr">
        <is>
          <t>Céline Garnier</t>
        </is>
      </c>
      <c r="G15" s="29" t="n">
        <v>139818</v>
      </c>
      <c r="H15" s="30" t="n">
        <v>2996</v>
      </c>
      <c r="I15" s="27" t="inlineStr">
        <is>
          <t>Courroie + galet</t>
        </is>
      </c>
      <c r="J15" s="28" t="n">
        <v>46021.8379241406</v>
      </c>
      <c r="K15" s="25" t="inlineStr">
        <is>
          <t>Terminé</t>
        </is>
      </c>
    </row>
    <row r="16" ht="22" customHeight="1">
      <c r="A16" s="22" t="inlineStr">
        <is>
          <t>KK-402-PE</t>
        </is>
      </c>
      <c r="B16" s="23" t="n">
        <v>45773.8379241406</v>
      </c>
      <c r="C16" s="22" t="inlineStr">
        <is>
          <t>Contrôle Technique</t>
        </is>
      </c>
      <c r="D16" s="22" t="inlineStr">
        <is>
          <t>Intervention contrôle technique programmée</t>
        </is>
      </c>
      <c r="E16" s="22" t="inlineStr">
        <is>
          <t>Speedy Lyon</t>
        </is>
      </c>
      <c r="F16" s="22" t="inlineStr">
        <is>
          <t>Jean Moreau</t>
        </is>
      </c>
      <c r="G16" s="24" t="n">
        <v>47602</v>
      </c>
      <c r="H16" s="26" t="n">
        <v>1822</v>
      </c>
      <c r="I16" s="22" t="inlineStr">
        <is>
          <t>—</t>
        </is>
      </c>
      <c r="J16" s="23" t="n">
        <v>45912.8379241406</v>
      </c>
      <c r="K16" s="25" t="inlineStr">
        <is>
          <t>Terminé</t>
        </is>
      </c>
    </row>
    <row r="17" ht="22" customHeight="1">
      <c r="A17" s="27" t="inlineStr">
        <is>
          <t>JZ-241-NC</t>
        </is>
      </c>
      <c r="B17" s="28" t="n">
        <v>46010.8379241406</v>
      </c>
      <c r="C17" s="27" t="inlineStr">
        <is>
          <t>Électronique</t>
        </is>
      </c>
      <c r="D17" s="27" t="inlineStr">
        <is>
          <t>Intervention électronique programmée</t>
        </is>
      </c>
      <c r="E17" s="27" t="inlineStr">
        <is>
          <t>Speedy Lyon</t>
        </is>
      </c>
      <c r="F17" s="27" t="inlineStr">
        <is>
          <t>Jean Moreau</t>
        </is>
      </c>
      <c r="G17" s="29" t="n">
        <v>162053</v>
      </c>
      <c r="H17" s="30" t="n">
        <v>1000</v>
      </c>
      <c r="I17" s="27" t="inlineStr">
        <is>
          <t>Bougies, filtres</t>
        </is>
      </c>
      <c r="J17" s="28" t="n">
        <v>46263.8379241406</v>
      </c>
      <c r="K17" s="31" t="inlineStr">
        <is>
          <t>En cours</t>
        </is>
      </c>
    </row>
    <row r="18" ht="22" customHeight="1">
      <c r="A18" s="22" t="inlineStr">
        <is>
          <t>RJ-520-MT</t>
        </is>
      </c>
      <c r="B18" s="23" t="n">
        <v>45737.8379241406</v>
      </c>
      <c r="C18" s="22" t="inlineStr">
        <is>
          <t>Contrôle Technique</t>
        </is>
      </c>
      <c r="D18" s="22" t="inlineStr">
        <is>
          <t>Intervention contrôle technique programmée</t>
        </is>
      </c>
      <c r="E18" s="22" t="inlineStr">
        <is>
          <t>Midas Toulouse</t>
        </is>
      </c>
      <c r="F18" s="22" t="inlineStr">
        <is>
          <t>Martin Dupont</t>
        </is>
      </c>
      <c r="G18" s="24" t="n">
        <v>146395</v>
      </c>
      <c r="H18" s="26" t="n">
        <v>446</v>
      </c>
      <c r="I18" s="22" t="inlineStr">
        <is>
          <t>Plaquettes + disques</t>
        </is>
      </c>
      <c r="J18" s="23" t="n">
        <v>45974.8379241406</v>
      </c>
      <c r="K18" s="25" t="inlineStr">
        <is>
          <t>Terminé</t>
        </is>
      </c>
    </row>
    <row r="19" ht="22" customHeight="1">
      <c r="A19" s="27" t="inlineStr">
        <is>
          <t>SC-649-UU</t>
        </is>
      </c>
      <c r="B19" s="28" t="n">
        <v>45880.8379241406</v>
      </c>
      <c r="C19" s="27" t="inlineStr">
        <is>
          <t>Électronique</t>
        </is>
      </c>
      <c r="D19" s="27" t="inlineStr">
        <is>
          <t>Intervention électronique programmée</t>
        </is>
      </c>
      <c r="E19" s="27" t="inlineStr">
        <is>
          <t>Norauto Marseille</t>
        </is>
      </c>
      <c r="F19" s="27" t="inlineStr">
        <is>
          <t>Nicolas Laurent</t>
        </is>
      </c>
      <c r="G19" s="29" t="n">
        <v>119702</v>
      </c>
      <c r="H19" s="30" t="n">
        <v>1529</v>
      </c>
      <c r="I19" s="27" t="inlineStr">
        <is>
          <t>Bougies, filtres</t>
        </is>
      </c>
      <c r="J19" s="28" t="n">
        <v>46167.8379241406</v>
      </c>
      <c r="K19" s="31" t="inlineStr">
        <is>
          <t>En cours</t>
        </is>
      </c>
    </row>
    <row r="20" ht="22" customHeight="1">
      <c r="A20" s="22" t="inlineStr">
        <is>
          <t>JZ-241-NC</t>
        </is>
      </c>
      <c r="B20" s="23" t="n">
        <v>45894.8379241406</v>
      </c>
      <c r="C20" s="22" t="inlineStr">
        <is>
          <t>Vidange</t>
        </is>
      </c>
      <c r="D20" s="22" t="inlineStr">
        <is>
          <t>Intervention vidange programmée</t>
        </is>
      </c>
      <c r="E20" s="22" t="inlineStr">
        <is>
          <t>Norauto Marseille</t>
        </is>
      </c>
      <c r="F20" s="22" t="inlineStr">
        <is>
          <t>François Blanc</t>
        </is>
      </c>
      <c r="G20" s="24" t="n">
        <v>119485</v>
      </c>
      <c r="H20" s="26" t="n">
        <v>3105</v>
      </c>
      <c r="I20" s="22" t="inlineStr">
        <is>
          <t>Alternateur</t>
        </is>
      </c>
      <c r="J20" s="23" t="n">
        <v>46211.8379241406</v>
      </c>
      <c r="K20" s="25" t="inlineStr">
        <is>
          <t>Terminé</t>
        </is>
      </c>
    </row>
    <row r="21" ht="22" customHeight="1">
      <c r="A21" s="27" t="inlineStr">
        <is>
          <t>XK-735-TY</t>
        </is>
      </c>
      <c r="B21" s="28" t="n">
        <v>46030.8379241406</v>
      </c>
      <c r="C21" s="27" t="inlineStr">
        <is>
          <t>Pneumatiques</t>
        </is>
      </c>
      <c r="D21" s="27" t="inlineStr">
        <is>
          <t>Intervention pneumatiques programmée</t>
        </is>
      </c>
      <c r="E21" s="27" t="inlineStr">
        <is>
          <t>Point S Bordeaux</t>
        </is>
      </c>
      <c r="F21" s="27" t="inlineStr">
        <is>
          <t>Jean Moreau</t>
        </is>
      </c>
      <c r="G21" s="29" t="n">
        <v>97295</v>
      </c>
      <c r="H21" s="30" t="n">
        <v>2967</v>
      </c>
      <c r="I21" s="27" t="inlineStr">
        <is>
          <t>Pare-choc avant</t>
        </is>
      </c>
      <c r="J21" s="28" t="n">
        <v>46231.8379241406</v>
      </c>
      <c r="K21" s="25" t="inlineStr">
        <is>
          <t>Terminé</t>
        </is>
      </c>
    </row>
    <row r="22" ht="22" customHeight="1">
      <c r="A22" s="22" t="inlineStr">
        <is>
          <t>KK-402-PE</t>
        </is>
      </c>
      <c r="B22" s="23" t="n">
        <v>45860.8379241406</v>
      </c>
      <c r="C22" s="22" t="inlineStr">
        <is>
          <t>Révision</t>
        </is>
      </c>
      <c r="D22" s="22" t="inlineStr">
        <is>
          <t>Intervention révision programmée</t>
        </is>
      </c>
      <c r="E22" s="22" t="inlineStr">
        <is>
          <t>Norauto Marseille</t>
        </is>
      </c>
      <c r="F22" s="22" t="inlineStr">
        <is>
          <t>François Blanc</t>
        </is>
      </c>
      <c r="G22" s="24" t="n">
        <v>82164</v>
      </c>
      <c r="H22" s="26" t="n">
        <v>1874</v>
      </c>
      <c r="I22" s="22" t="inlineStr">
        <is>
          <t>Plaquettes + disques</t>
        </is>
      </c>
      <c r="J22" s="23" t="n">
        <v>45985.8379241406</v>
      </c>
      <c r="K22" s="33" t="inlineStr">
        <is>
          <t>Planifié</t>
        </is>
      </c>
    </row>
    <row r="23" ht="22" customHeight="1">
      <c r="A23" s="27" t="inlineStr">
        <is>
          <t>QL-697-PH</t>
        </is>
      </c>
      <c r="B23" s="28" t="n">
        <v>46019.8379241406</v>
      </c>
      <c r="C23" s="27" t="inlineStr">
        <is>
          <t>Climatisation</t>
        </is>
      </c>
      <c r="D23" s="27" t="inlineStr">
        <is>
          <t>Intervention climatisation programmée</t>
        </is>
      </c>
      <c r="E23" s="27" t="inlineStr">
        <is>
          <t>Garage Central Nantes</t>
        </is>
      </c>
      <c r="F23" s="27" t="inlineStr">
        <is>
          <t>Isabelle Roux</t>
        </is>
      </c>
      <c r="G23" s="29" t="n">
        <v>127963</v>
      </c>
      <c r="H23" s="30" t="n">
        <v>1201</v>
      </c>
      <c r="I23" s="27" t="inlineStr">
        <is>
          <t>—</t>
        </is>
      </c>
      <c r="J23" s="28" t="n">
        <v>46257.8379241406</v>
      </c>
      <c r="K23" s="31" t="inlineStr">
        <is>
          <t>En cours</t>
        </is>
      </c>
    </row>
    <row r="24" ht="22" customHeight="1">
      <c r="A24" s="22" t="inlineStr">
        <is>
          <t>KS-482-LN</t>
        </is>
      </c>
      <c r="B24" s="23" t="n">
        <v>45737.8379241406</v>
      </c>
      <c r="C24" s="22" t="inlineStr">
        <is>
          <t>Électronique</t>
        </is>
      </c>
      <c r="D24" s="22" t="inlineStr">
        <is>
          <t>Intervention électronique programmée</t>
        </is>
      </c>
      <c r="E24" s="22" t="inlineStr">
        <is>
          <t>Point S Bordeaux</t>
        </is>
      </c>
      <c r="F24" s="22" t="inlineStr">
        <is>
          <t>Claire Petit</t>
        </is>
      </c>
      <c r="G24" s="24" t="n">
        <v>173407</v>
      </c>
      <c r="H24" s="26" t="n">
        <v>2928</v>
      </c>
      <c r="I24" s="22" t="inlineStr">
        <is>
          <t>Alternateur</t>
        </is>
      </c>
      <c r="J24" s="23" t="n">
        <v>46052.8379241406</v>
      </c>
      <c r="K24" s="25" t="inlineStr">
        <is>
          <t>Terminé</t>
        </is>
      </c>
    </row>
    <row r="25" ht="22" customHeight="1">
      <c r="A25" s="27" t="inlineStr">
        <is>
          <t>RJ-520-MT</t>
        </is>
      </c>
      <c r="B25" s="28" t="n">
        <v>45743.8379241406</v>
      </c>
      <c r="C25" s="27" t="inlineStr">
        <is>
          <t>Vidange</t>
        </is>
      </c>
      <c r="D25" s="27" t="inlineStr">
        <is>
          <t>Intervention vidange programmée</t>
        </is>
      </c>
      <c r="E25" s="27" t="inlineStr">
        <is>
          <t>Garage Central Nantes</t>
        </is>
      </c>
      <c r="F25" s="27" t="inlineStr">
        <is>
          <t>Jean Moreau</t>
        </is>
      </c>
      <c r="G25" s="29" t="n">
        <v>92437</v>
      </c>
      <c r="H25" s="30" t="n">
        <v>1605</v>
      </c>
      <c r="I25" s="27" t="inlineStr">
        <is>
          <t>Capteur O2</t>
        </is>
      </c>
      <c r="J25" s="28" t="n">
        <v>45931.8379241406</v>
      </c>
      <c r="K25" s="25" t="inlineStr">
        <is>
          <t>Terminé</t>
        </is>
      </c>
    </row>
    <row r="26" ht="22" customHeight="1">
      <c r="A26" s="22" t="inlineStr">
        <is>
          <t>CX-294-GT</t>
        </is>
      </c>
      <c r="B26" s="23" t="n">
        <v>45875.8379241406</v>
      </c>
      <c r="C26" s="22" t="inlineStr">
        <is>
          <t>Réparation</t>
        </is>
      </c>
      <c r="D26" s="22" t="inlineStr">
        <is>
          <t>Intervention réparation programmée</t>
        </is>
      </c>
      <c r="E26" s="22" t="inlineStr">
        <is>
          <t>Midas Toulouse</t>
        </is>
      </c>
      <c r="F26" s="22" t="inlineStr">
        <is>
          <t>Nicolas Laurent</t>
        </is>
      </c>
      <c r="G26" s="24" t="n">
        <v>119831</v>
      </c>
      <c r="H26" s="26" t="n">
        <v>1565</v>
      </c>
      <c r="I26" s="22" t="inlineStr">
        <is>
          <t>Alternateur</t>
        </is>
      </c>
      <c r="J26" s="23" t="n">
        <v>45966.8379241406</v>
      </c>
      <c r="K26" s="25" t="inlineStr">
        <is>
          <t>Terminé</t>
        </is>
      </c>
    </row>
    <row r="27" ht="22" customHeight="1">
      <c r="A27" s="27" t="inlineStr">
        <is>
          <t>CL-130-CF</t>
        </is>
      </c>
      <c r="B27" s="28" t="n">
        <v>45926.8379241406</v>
      </c>
      <c r="C27" s="27" t="inlineStr">
        <is>
          <t>Climatisation</t>
        </is>
      </c>
      <c r="D27" s="27" t="inlineStr">
        <is>
          <t>Intervention climatisation programmée</t>
        </is>
      </c>
      <c r="E27" s="27" t="inlineStr">
        <is>
          <t>Speedy Lyon</t>
        </is>
      </c>
      <c r="F27" s="27" t="inlineStr">
        <is>
          <t>Jean Moreau</t>
        </is>
      </c>
      <c r="G27" s="29" t="n">
        <v>58872</v>
      </c>
      <c r="H27" s="30" t="n">
        <v>2903</v>
      </c>
      <c r="I27" s="27" t="inlineStr">
        <is>
          <t>Capteur O2</t>
        </is>
      </c>
      <c r="J27" s="28" t="n">
        <v>46277.8379241406</v>
      </c>
      <c r="K27" s="31" t="inlineStr">
        <is>
          <t>En cours</t>
        </is>
      </c>
    </row>
    <row r="28" ht="22" customHeight="1">
      <c r="A28" s="22" t="inlineStr">
        <is>
          <t>BM-973-NB</t>
        </is>
      </c>
      <c r="B28" s="23" t="n">
        <v>45813.8379241406</v>
      </c>
      <c r="C28" s="22" t="inlineStr">
        <is>
          <t>Climatisation</t>
        </is>
      </c>
      <c r="D28" s="22" t="inlineStr">
        <is>
          <t>Intervention climatisation programmée</t>
        </is>
      </c>
      <c r="E28" s="22" t="inlineStr">
        <is>
          <t>Garage Central Nantes</t>
        </is>
      </c>
      <c r="F28" s="22" t="inlineStr">
        <is>
          <t>Martin Dupont</t>
        </is>
      </c>
      <c r="G28" s="24" t="n">
        <v>173843</v>
      </c>
      <c r="H28" s="26" t="n">
        <v>2714</v>
      </c>
      <c r="I28" s="22" t="inlineStr">
        <is>
          <t>Bougies, filtres</t>
        </is>
      </c>
      <c r="J28" s="23" t="n">
        <v>46050.8379241406</v>
      </c>
      <c r="K28" s="25" t="inlineStr">
        <is>
          <t>Terminé</t>
        </is>
      </c>
    </row>
    <row r="29" ht="22" customHeight="1">
      <c r="A29" s="27" t="inlineStr">
        <is>
          <t>KS-482-LN</t>
        </is>
      </c>
      <c r="B29" s="28" t="n">
        <v>45787.8379241406</v>
      </c>
      <c r="C29" s="27" t="inlineStr">
        <is>
          <t>Révision</t>
        </is>
      </c>
      <c r="D29" s="27" t="inlineStr">
        <is>
          <t>Intervention révision programmée</t>
        </is>
      </c>
      <c r="E29" s="27" t="inlineStr">
        <is>
          <t>Norauto Marseille</t>
        </is>
      </c>
      <c r="F29" s="27" t="inlineStr">
        <is>
          <t>Nicolas Laurent</t>
        </is>
      </c>
      <c r="G29" s="29" t="n">
        <v>30286</v>
      </c>
      <c r="H29" s="30" t="n">
        <v>280</v>
      </c>
      <c r="I29" s="27" t="inlineStr">
        <is>
          <t>Courroie + galet</t>
        </is>
      </c>
      <c r="J29" s="28" t="n">
        <v>46090.8379241406</v>
      </c>
      <c r="K29" s="25" t="inlineStr">
        <is>
          <t>Terminé</t>
        </is>
      </c>
    </row>
    <row r="30" ht="22" customHeight="1">
      <c r="A30" s="22" t="inlineStr">
        <is>
          <t>NG-966-BR</t>
        </is>
      </c>
      <c r="B30" s="23" t="n">
        <v>45985.8379241406</v>
      </c>
      <c r="C30" s="22" t="inlineStr">
        <is>
          <t>Pneumatiques</t>
        </is>
      </c>
      <c r="D30" s="22" t="inlineStr">
        <is>
          <t>Intervention pneumatiques programmée</t>
        </is>
      </c>
      <c r="E30" s="22" t="inlineStr">
        <is>
          <t>Speedy Lyon</t>
        </is>
      </c>
      <c r="F30" s="22" t="inlineStr">
        <is>
          <t>Jean Moreau</t>
        </is>
      </c>
      <c r="G30" s="24" t="n">
        <v>41243</v>
      </c>
      <c r="H30" s="26" t="n">
        <v>3249</v>
      </c>
      <c r="I30" s="22" t="inlineStr">
        <is>
          <t>Pare-choc avant</t>
        </is>
      </c>
      <c r="J30" s="23" t="n">
        <v>46277.8379241406</v>
      </c>
      <c r="K30" s="31" t="inlineStr">
        <is>
          <t>En cours</t>
        </is>
      </c>
    </row>
    <row r="31" ht="22" customHeight="1">
      <c r="A31" s="27" t="inlineStr">
        <is>
          <t>FX-980-HN</t>
        </is>
      </c>
      <c r="B31" s="28" t="n">
        <v>46018.8379241406</v>
      </c>
      <c r="C31" s="27" t="inlineStr">
        <is>
          <t>Contrôle Technique</t>
        </is>
      </c>
      <c r="D31" s="27" t="inlineStr">
        <is>
          <t>Intervention contrôle technique programmée</t>
        </is>
      </c>
      <c r="E31" s="27" t="inlineStr">
        <is>
          <t>Garage Central Nantes</t>
        </is>
      </c>
      <c r="F31" s="27" t="inlineStr">
        <is>
          <t>Pierre Leroy</t>
        </is>
      </c>
      <c r="G31" s="29" t="n">
        <v>116979</v>
      </c>
      <c r="H31" s="30" t="n">
        <v>1979</v>
      </c>
      <c r="I31" s="27" t="inlineStr">
        <is>
          <t>Plaquettes + disques</t>
        </is>
      </c>
      <c r="J31" s="28" t="n">
        <v>46322.8379241406</v>
      </c>
      <c r="K31" s="33" t="inlineStr">
        <is>
          <t>Planifié</t>
        </is>
      </c>
    </row>
    <row r="32" ht="22" customHeight="1">
      <c r="A32" s="22" t="inlineStr">
        <is>
          <t>YC-597-VZ</t>
        </is>
      </c>
      <c r="B32" s="23" t="n">
        <v>45944.8379241406</v>
      </c>
      <c r="C32" s="22" t="inlineStr">
        <is>
          <t>Réparation</t>
        </is>
      </c>
      <c r="D32" s="22" t="inlineStr">
        <is>
          <t>Intervention réparation programmée</t>
        </is>
      </c>
      <c r="E32" s="22" t="inlineStr">
        <is>
          <t>Point S Bordeaux</t>
        </is>
      </c>
      <c r="F32" s="22" t="inlineStr">
        <is>
          <t>Isabelle Roux</t>
        </is>
      </c>
      <c r="G32" s="24" t="n">
        <v>165120</v>
      </c>
      <c r="H32" s="26" t="n">
        <v>2047</v>
      </c>
      <c r="I32" s="22" t="inlineStr">
        <is>
          <t>Pare-choc avant</t>
        </is>
      </c>
      <c r="J32" s="23" t="n">
        <v>46229.8379241406</v>
      </c>
      <c r="K32" s="25" t="inlineStr">
        <is>
          <t>Terminé</t>
        </is>
      </c>
    </row>
    <row r="33" ht="22" customHeight="1">
      <c r="A33" s="27" t="inlineStr">
        <is>
          <t>CW-979-ME</t>
        </is>
      </c>
      <c r="B33" s="28" t="n">
        <v>46046.8379241406</v>
      </c>
      <c r="C33" s="27" t="inlineStr">
        <is>
          <t>Contrôle Technique</t>
        </is>
      </c>
      <c r="D33" s="27" t="inlineStr">
        <is>
          <t>Intervention contrôle technique programmée</t>
        </is>
      </c>
      <c r="E33" s="27" t="inlineStr">
        <is>
          <t>Garage AutoFleet Paris</t>
        </is>
      </c>
      <c r="F33" s="27" t="inlineStr">
        <is>
          <t>Sophie Bernard</t>
        </is>
      </c>
      <c r="G33" s="29" t="n">
        <v>77802</v>
      </c>
      <c r="H33" s="30" t="n">
        <v>2327</v>
      </c>
      <c r="I33" s="27" t="inlineStr">
        <is>
          <t>Plaquettes + disques</t>
        </is>
      </c>
      <c r="J33" s="28" t="n">
        <v>46371.8379241406</v>
      </c>
      <c r="K33" s="33" t="inlineStr">
        <is>
          <t>Planifié</t>
        </is>
      </c>
    </row>
    <row r="34" ht="22" customHeight="1">
      <c r="A34" s="22" t="inlineStr">
        <is>
          <t>QL-697-PH</t>
        </is>
      </c>
      <c r="B34" s="23" t="n">
        <v>45913.8379241406</v>
      </c>
      <c r="C34" s="22" t="inlineStr">
        <is>
          <t>Révision</t>
        </is>
      </c>
      <c r="D34" s="22" t="inlineStr">
        <is>
          <t>Intervention révision programmée</t>
        </is>
      </c>
      <c r="E34" s="22" t="inlineStr">
        <is>
          <t>Garage Central Nantes</t>
        </is>
      </c>
      <c r="F34" s="22" t="inlineStr">
        <is>
          <t>Martin Dupont</t>
        </is>
      </c>
      <c r="G34" s="24" t="n">
        <v>16032</v>
      </c>
      <c r="H34" s="26" t="n">
        <v>2833</v>
      </c>
      <c r="I34" s="22" t="inlineStr">
        <is>
          <t>Courroie + galet</t>
        </is>
      </c>
      <c r="J34" s="23" t="n">
        <v>46275.8379241406</v>
      </c>
      <c r="K34" s="25" t="inlineStr">
        <is>
          <t>Terminé</t>
        </is>
      </c>
    </row>
    <row r="35" ht="22" customHeight="1">
      <c r="A35" s="27" t="inlineStr">
        <is>
          <t>FX-980-HN</t>
        </is>
      </c>
      <c r="B35" s="28" t="n">
        <v>45951.8379241406</v>
      </c>
      <c r="C35" s="27" t="inlineStr">
        <is>
          <t>Électronique</t>
        </is>
      </c>
      <c r="D35" s="27" t="inlineStr">
        <is>
          <t>Intervention électronique programmée</t>
        </is>
      </c>
      <c r="E35" s="27" t="inlineStr">
        <is>
          <t>Garage AutoFleet Paris</t>
        </is>
      </c>
      <c r="F35" s="27" t="inlineStr">
        <is>
          <t>Martin Dupont</t>
        </is>
      </c>
      <c r="G35" s="29" t="n">
        <v>50691</v>
      </c>
      <c r="H35" s="30" t="n">
        <v>829</v>
      </c>
      <c r="I35" s="27" t="inlineStr">
        <is>
          <t>Plaquettes + disques</t>
        </is>
      </c>
      <c r="J35" s="28" t="n">
        <v>46065.8379241406</v>
      </c>
      <c r="K35" s="31" t="inlineStr">
        <is>
          <t>En cours</t>
        </is>
      </c>
    </row>
    <row r="36" ht="22" customHeight="1">
      <c r="A36" s="22" t="inlineStr">
        <is>
          <t>ZB-318-ND</t>
        </is>
      </c>
      <c r="B36" s="23" t="n">
        <v>45800.8379241406</v>
      </c>
      <c r="C36" s="22" t="inlineStr">
        <is>
          <t>Réparation</t>
        </is>
      </c>
      <c r="D36" s="22" t="inlineStr">
        <is>
          <t>Intervention réparation programmée</t>
        </is>
      </c>
      <c r="E36" s="22" t="inlineStr">
        <is>
          <t>Garage AutoFleet Paris</t>
        </is>
      </c>
      <c r="F36" s="22" t="inlineStr">
        <is>
          <t>Céline Garnier</t>
        </is>
      </c>
      <c r="G36" s="24" t="n">
        <v>91586</v>
      </c>
      <c r="H36" s="26" t="n">
        <v>3244</v>
      </c>
      <c r="I36" s="22" t="inlineStr">
        <is>
          <t>Capteur O2</t>
        </is>
      </c>
      <c r="J36" s="23" t="n">
        <v>45971.8379241406</v>
      </c>
      <c r="K36" s="31" t="inlineStr">
        <is>
          <t>En cours</t>
        </is>
      </c>
    </row>
    <row r="37" ht="22" customHeight="1">
      <c r="A37" s="27" t="inlineStr">
        <is>
          <t>HR-723-EJ</t>
        </is>
      </c>
      <c r="B37" s="28" t="n">
        <v>46025.8379241406</v>
      </c>
      <c r="C37" s="27" t="inlineStr">
        <is>
          <t>Réparation</t>
        </is>
      </c>
      <c r="D37" s="27" t="inlineStr">
        <is>
          <t>Intervention réparation programmée</t>
        </is>
      </c>
      <c r="E37" s="27" t="inlineStr">
        <is>
          <t>Garage Central Nantes</t>
        </is>
      </c>
      <c r="F37" s="27" t="inlineStr">
        <is>
          <t>Claire Petit</t>
        </is>
      </c>
      <c r="G37" s="29" t="n">
        <v>60046</v>
      </c>
      <c r="H37" s="30" t="n">
        <v>2135</v>
      </c>
      <c r="I37" s="27" t="inlineStr">
        <is>
          <t>Bougies, filtres</t>
        </is>
      </c>
      <c r="J37" s="28" t="n">
        <v>46254.8379241406</v>
      </c>
      <c r="K37" s="25" t="inlineStr">
        <is>
          <t>Terminé</t>
        </is>
      </c>
    </row>
    <row r="38" ht="22" customHeight="1">
      <c r="A38" s="22" t="inlineStr">
        <is>
          <t>VH-779-CX</t>
        </is>
      </c>
      <c r="B38" s="23" t="n">
        <v>45798.8379241406</v>
      </c>
      <c r="C38" s="22" t="inlineStr">
        <is>
          <t>Réparation</t>
        </is>
      </c>
      <c r="D38" s="22" t="inlineStr">
        <is>
          <t>Intervention réparation programmée</t>
        </is>
      </c>
      <c r="E38" s="22" t="inlineStr">
        <is>
          <t>Garage Central Nantes</t>
        </is>
      </c>
      <c r="F38" s="22" t="inlineStr">
        <is>
          <t>François Blanc</t>
        </is>
      </c>
      <c r="G38" s="24" t="n">
        <v>107715</v>
      </c>
      <c r="H38" s="26" t="n">
        <v>861</v>
      </c>
      <c r="I38" s="22" t="inlineStr">
        <is>
          <t>Bougies, filtres</t>
        </is>
      </c>
      <c r="J38" s="23" t="n">
        <v>46161.8379241406</v>
      </c>
      <c r="K38" s="25" t="inlineStr">
        <is>
          <t>Terminé</t>
        </is>
      </c>
    </row>
    <row r="39" ht="22" customHeight="1">
      <c r="A39" s="27" t="inlineStr">
        <is>
          <t>CX-294-GT</t>
        </is>
      </c>
      <c r="B39" s="28" t="n">
        <v>46014.8379241406</v>
      </c>
      <c r="C39" s="27" t="inlineStr">
        <is>
          <t>Contrôle Technique</t>
        </is>
      </c>
      <c r="D39" s="27" t="inlineStr">
        <is>
          <t>Intervention contrôle technique programmée</t>
        </is>
      </c>
      <c r="E39" s="27" t="inlineStr">
        <is>
          <t>Midas Toulouse</t>
        </is>
      </c>
      <c r="F39" s="27" t="inlineStr">
        <is>
          <t>François Blanc</t>
        </is>
      </c>
      <c r="G39" s="29" t="n">
        <v>157953</v>
      </c>
      <c r="H39" s="30" t="n">
        <v>765</v>
      </c>
      <c r="I39" s="27" t="inlineStr">
        <is>
          <t>Capteur O2</t>
        </is>
      </c>
      <c r="J39" s="28" t="n">
        <v>46148.8379241406</v>
      </c>
      <c r="K39" s="25" t="inlineStr">
        <is>
          <t>Terminé</t>
        </is>
      </c>
    </row>
    <row r="40" ht="22" customHeight="1">
      <c r="A40" s="22" t="inlineStr">
        <is>
          <t>JZ-241-NC</t>
        </is>
      </c>
      <c r="B40" s="23" t="n">
        <v>45966.8379241406</v>
      </c>
      <c r="C40" s="22" t="inlineStr">
        <is>
          <t>Freinage</t>
        </is>
      </c>
      <c r="D40" s="22" t="inlineStr">
        <is>
          <t>Intervention freinage programmée</t>
        </is>
      </c>
      <c r="E40" s="22" t="inlineStr">
        <is>
          <t>Garage AutoFleet Paris</t>
        </is>
      </c>
      <c r="F40" s="22" t="inlineStr">
        <is>
          <t>Claire Petit</t>
        </is>
      </c>
      <c r="G40" s="24" t="n">
        <v>174453</v>
      </c>
      <c r="H40" s="26" t="n">
        <v>2668</v>
      </c>
      <c r="I40" s="22" t="inlineStr">
        <is>
          <t>Capteur O2</t>
        </is>
      </c>
      <c r="J40" s="23" t="n">
        <v>46138.8379241406</v>
      </c>
      <c r="K40" s="25" t="inlineStr">
        <is>
          <t>Terminé</t>
        </is>
      </c>
    </row>
    <row r="41" ht="22" customHeight="1">
      <c r="A41" s="27" t="inlineStr">
        <is>
          <t>SC-649-UU</t>
        </is>
      </c>
      <c r="B41" s="28" t="n">
        <v>45993.8379241406</v>
      </c>
      <c r="C41" s="27" t="inlineStr">
        <is>
          <t>Pneumatiques</t>
        </is>
      </c>
      <c r="D41" s="27" t="inlineStr">
        <is>
          <t>Intervention pneumatiques programmée</t>
        </is>
      </c>
      <c r="E41" s="27" t="inlineStr">
        <is>
          <t>Garage Central Nantes</t>
        </is>
      </c>
      <c r="F41" s="27" t="inlineStr">
        <is>
          <t>Nicolas Laurent</t>
        </is>
      </c>
      <c r="G41" s="29" t="n">
        <v>44133</v>
      </c>
      <c r="H41" s="30" t="n">
        <v>3176</v>
      </c>
      <c r="I41" s="27" t="inlineStr">
        <is>
          <t>Filtre à huile, huile moteur</t>
        </is>
      </c>
      <c r="J41" s="28" t="n">
        <v>46158.8379241406</v>
      </c>
      <c r="K41" s="31" t="inlineStr">
        <is>
          <t>En cours</t>
        </is>
      </c>
    </row>
    <row r="42" ht="22" customHeight="1">
      <c r="A42" s="22" t="inlineStr">
        <is>
          <t>HR-723-EJ</t>
        </is>
      </c>
      <c r="B42" s="23" t="n">
        <v>45735.8379241406</v>
      </c>
      <c r="C42" s="22" t="inlineStr">
        <is>
          <t>Électronique</t>
        </is>
      </c>
      <c r="D42" s="22" t="inlineStr">
        <is>
          <t>Intervention électronique programmée</t>
        </is>
      </c>
      <c r="E42" s="22" t="inlineStr">
        <is>
          <t>Point S Bordeaux</t>
        </is>
      </c>
      <c r="F42" s="22" t="inlineStr">
        <is>
          <t>Céline Garnier</t>
        </is>
      </c>
      <c r="G42" s="24" t="n">
        <v>40419</v>
      </c>
      <c r="H42" s="26" t="n">
        <v>3399</v>
      </c>
      <c r="I42" s="22" t="inlineStr">
        <is>
          <t>Courroie + galet</t>
        </is>
      </c>
      <c r="J42" s="23" t="n">
        <v>45945.8379241406</v>
      </c>
      <c r="K42" s="33" t="inlineStr">
        <is>
          <t>Planifié</t>
        </is>
      </c>
    </row>
    <row r="43" ht="22" customHeight="1">
      <c r="A43" s="27" t="inlineStr">
        <is>
          <t>QW-691-EB</t>
        </is>
      </c>
      <c r="B43" s="28" t="n">
        <v>45999.8379241406</v>
      </c>
      <c r="C43" s="27" t="inlineStr">
        <is>
          <t>Contrôle Technique</t>
        </is>
      </c>
      <c r="D43" s="27" t="inlineStr">
        <is>
          <t>Intervention contrôle technique programmée</t>
        </is>
      </c>
      <c r="E43" s="27" t="inlineStr">
        <is>
          <t>Norauto Marseille</t>
        </is>
      </c>
      <c r="F43" s="27" t="inlineStr">
        <is>
          <t>Isabelle Roux</t>
        </is>
      </c>
      <c r="G43" s="29" t="n">
        <v>131372</v>
      </c>
      <c r="H43" s="30" t="n">
        <v>3320</v>
      </c>
      <c r="I43" s="27" t="inlineStr">
        <is>
          <t>Filtre à huile, huile moteur</t>
        </is>
      </c>
      <c r="J43" s="28" t="n">
        <v>46280.8379241406</v>
      </c>
      <c r="K43" s="25" t="inlineStr">
        <is>
          <t>Terminé</t>
        </is>
      </c>
    </row>
    <row r="44" ht="22" customHeight="1">
      <c r="A44" s="22" t="inlineStr">
        <is>
          <t>NG-966-BR</t>
        </is>
      </c>
      <c r="B44" s="23" t="n">
        <v>46074.8379241406</v>
      </c>
      <c r="C44" s="22" t="inlineStr">
        <is>
          <t>Électronique</t>
        </is>
      </c>
      <c r="D44" s="22" t="inlineStr">
        <is>
          <t>Intervention électronique programmée</t>
        </is>
      </c>
      <c r="E44" s="22" t="inlineStr">
        <is>
          <t>Norauto Marseille</t>
        </is>
      </c>
      <c r="F44" s="22" t="inlineStr">
        <is>
          <t>Nicolas Laurent</t>
        </is>
      </c>
      <c r="G44" s="24" t="n">
        <v>56635</v>
      </c>
      <c r="H44" s="26" t="n">
        <v>1381</v>
      </c>
      <c r="I44" s="22" t="inlineStr">
        <is>
          <t>4 pneus Michelin</t>
        </is>
      </c>
      <c r="J44" s="23" t="n">
        <v>46231.8379241406</v>
      </c>
      <c r="K44" s="25" t="inlineStr">
        <is>
          <t>Terminé</t>
        </is>
      </c>
    </row>
    <row r="45" ht="22" customHeight="1">
      <c r="A45" s="27" t="inlineStr">
        <is>
          <t>KS-482-LN</t>
        </is>
      </c>
      <c r="B45" s="28" t="n">
        <v>45832.8379241406</v>
      </c>
      <c r="C45" s="27" t="inlineStr">
        <is>
          <t>Révision</t>
        </is>
      </c>
      <c r="D45" s="27" t="inlineStr">
        <is>
          <t>Intervention révision programmée</t>
        </is>
      </c>
      <c r="E45" s="27" t="inlineStr">
        <is>
          <t>Speedy Lyon</t>
        </is>
      </c>
      <c r="F45" s="27" t="inlineStr">
        <is>
          <t>Isabelle Roux</t>
        </is>
      </c>
      <c r="G45" s="29" t="n">
        <v>33953</v>
      </c>
      <c r="H45" s="30" t="n">
        <v>1901</v>
      </c>
      <c r="I45" s="27" t="inlineStr">
        <is>
          <t>Plaquettes + disques</t>
        </is>
      </c>
      <c r="J45" s="28" t="n">
        <v>45942.8379241406</v>
      </c>
      <c r="K45" s="25" t="inlineStr">
        <is>
          <t>Terminé</t>
        </is>
      </c>
    </row>
    <row r="46" ht="22" customHeight="1">
      <c r="A46" s="21" t="inlineStr">
        <is>
          <t>TOTAL DES COÛTS DE MAINTENANCE</t>
        </is>
      </c>
      <c r="H46" s="19">
        <f>SUM(H6:H45)</f>
        <v/>
      </c>
    </row>
    <row r="47" ht="22" customHeight="1"/>
    <row r="48" ht="22" customHeight="1"/>
    <row r="49" ht="22" customHeight="1"/>
    <row r="50" ht="22" customHeight="1"/>
    <row r="51" ht="22" customHeight="1"/>
    <row r="52" ht="22" customHeight="1"/>
    <row r="53" ht="22" customHeight="1"/>
    <row r="54" ht="22" customHeight="1"/>
    <row r="55" ht="22" customHeight="1"/>
    <row r="56" ht="22" customHeight="1"/>
    <row r="57" ht="22" customHeight="1"/>
    <row r="58" ht="22" customHeight="1"/>
    <row r="59" ht="22" customHeight="1"/>
    <row r="60" ht="22" customHeight="1"/>
    <row r="61" ht="22" customHeight="1"/>
    <row r="62" ht="22" customHeight="1"/>
    <row r="63" ht="22" customHeight="1"/>
    <row r="64" ht="22" customHeight="1"/>
    <row r="65" ht="22" customHeight="1"/>
    <row r="66" ht="22" customHeight="1"/>
    <row r="67" ht="22" customHeight="1"/>
    <row r="68" ht="22" customHeight="1"/>
    <row r="69" ht="22" customHeight="1"/>
    <row r="70" ht="22" customHeight="1"/>
    <row r="71" ht="22" customHeight="1"/>
    <row r="72" ht="22" customHeight="1"/>
    <row r="73" ht="22" customHeight="1"/>
    <row r="74" ht="22" customHeight="1"/>
    <row r="75" ht="22" customHeight="1"/>
    <row r="76" ht="22" customHeight="1"/>
    <row r="77" ht="22" customHeight="1"/>
    <row r="78" ht="22" customHeight="1"/>
    <row r="79" ht="22" customHeight="1"/>
  </sheetData>
  <mergeCells count="3">
    <mergeCell ref="A1:K2"/>
    <mergeCell ref="A3:K3"/>
    <mergeCell ref="A46:G46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J57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0" customWidth="1" min="2" max="2"/>
    <col width="16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6" customWidth="1" min="9" max="9"/>
    <col width="14" customWidth="1" min="10" max="10"/>
    <col width="6" customWidth="1" min="11" max="11"/>
  </cols>
  <sheetData>
    <row r="1" ht="22" customHeight="1">
      <c r="A1" s="20" t="inlineStr">
        <is>
          <t>⛽  SUIVI DES CONSOMMATIONS DE CARBURANT</t>
        </is>
      </c>
    </row>
    <row r="2" ht="22" customHeight="1"/>
    <row r="3" ht="22" customHeight="1">
      <c r="A3" s="2" t="inlineStr">
        <is>
          <t>Exercice 2026 | Suivi kilométrique et consommation</t>
        </is>
      </c>
    </row>
    <row r="4" ht="22" customHeight="1"/>
    <row r="5" ht="22" customHeight="1">
      <c r="A5" s="21" t="inlineStr">
        <is>
          <t>Immatriculation</t>
        </is>
      </c>
      <c r="B5" s="21" t="inlineStr">
        <is>
          <t>Date Plein</t>
        </is>
      </c>
      <c r="C5" s="21" t="inlineStr">
        <is>
          <t>Station</t>
        </is>
      </c>
      <c r="D5" s="21" t="inlineStr">
        <is>
          <t>Type Carburant</t>
        </is>
      </c>
      <c r="E5" s="21" t="inlineStr">
        <is>
          <t>Litres</t>
        </is>
      </c>
      <c r="F5" s="21" t="inlineStr">
        <is>
          <t>Prix/Litre (€)</t>
        </is>
      </c>
      <c r="G5" s="21" t="inlineStr">
        <is>
          <t>Montant Total (€)</t>
        </is>
      </c>
      <c r="H5" s="21" t="inlineStr">
        <is>
          <t>Km au Compteur</t>
        </is>
      </c>
      <c r="I5" s="21" t="inlineStr">
        <is>
          <t>Conducteur</t>
        </is>
      </c>
      <c r="J5" s="21" t="inlineStr">
        <is>
          <t>Consommation (L/100)</t>
        </is>
      </c>
    </row>
    <row r="6" ht="22" customHeight="1">
      <c r="A6" s="22" t="inlineStr">
        <is>
          <t>YC-597-VZ</t>
        </is>
      </c>
      <c r="B6" s="23" t="n">
        <v>45918.8379241406</v>
      </c>
      <c r="C6" s="22" t="inlineStr">
        <is>
          <t>Esso</t>
        </is>
      </c>
      <c r="D6" s="22" t="inlineStr">
        <is>
          <t>SP98</t>
        </is>
      </c>
      <c r="E6" s="34" t="n">
        <v>39.87</v>
      </c>
      <c r="F6" s="35" t="n">
        <v>1.656</v>
      </c>
      <c r="G6" s="36" t="n">
        <v>66.02</v>
      </c>
      <c r="H6" s="24" t="n">
        <v>50162</v>
      </c>
      <c r="I6" s="22" t="inlineStr">
        <is>
          <t>Nicolas Laurent</t>
        </is>
      </c>
      <c r="J6" s="37" t="n">
        <v>7.4</v>
      </c>
    </row>
    <row r="7" ht="22" customHeight="1">
      <c r="A7" s="27" t="inlineStr">
        <is>
          <t>XK-735-TY</t>
        </is>
      </c>
      <c r="B7" s="28" t="n">
        <v>45828.8379241406</v>
      </c>
      <c r="C7" s="27" t="inlineStr">
        <is>
          <t>Esso</t>
        </is>
      </c>
      <c r="D7" s="27" t="inlineStr">
        <is>
          <t>Électrique</t>
        </is>
      </c>
      <c r="E7" s="38" t="n">
        <v>30.12</v>
      </c>
      <c r="F7" s="39" t="n">
        <v>1.704</v>
      </c>
      <c r="G7" s="40" t="n">
        <v>51.32</v>
      </c>
      <c r="H7" s="29" t="n">
        <v>150324</v>
      </c>
      <c r="I7" s="27" t="inlineStr">
        <is>
          <t>Thomas Richard</t>
        </is>
      </c>
      <c r="J7" s="37" t="n">
        <v>6.6</v>
      </c>
    </row>
    <row r="8" ht="22" customHeight="1">
      <c r="A8" s="22" t="inlineStr">
        <is>
          <t>JZ-241-NC</t>
        </is>
      </c>
      <c r="B8" s="23" t="n">
        <v>45915.8379241406</v>
      </c>
      <c r="C8" s="22" t="inlineStr">
        <is>
          <t>Esso</t>
        </is>
      </c>
      <c r="D8" s="22" t="inlineStr">
        <is>
          <t>SP98</t>
        </is>
      </c>
      <c r="E8" s="34" t="n">
        <v>46.07</v>
      </c>
      <c r="F8" s="35" t="n">
        <v>1.598</v>
      </c>
      <c r="G8" s="36" t="n">
        <v>73.62</v>
      </c>
      <c r="H8" s="24" t="n">
        <v>88250</v>
      </c>
      <c r="I8" s="22" t="inlineStr">
        <is>
          <t>Marie Dubois</t>
        </is>
      </c>
      <c r="J8" s="41" t="n">
        <v>9</v>
      </c>
    </row>
    <row r="9" ht="22" customHeight="1">
      <c r="A9" s="27" t="inlineStr">
        <is>
          <t>QW-691-EB</t>
        </is>
      </c>
      <c r="B9" s="28" t="n">
        <v>46043.8379241406</v>
      </c>
      <c r="C9" s="27" t="inlineStr">
        <is>
          <t>BP</t>
        </is>
      </c>
      <c r="D9" s="27" t="inlineStr">
        <is>
          <t>Gazole</t>
        </is>
      </c>
      <c r="E9" s="38" t="n">
        <v>72.27</v>
      </c>
      <c r="F9" s="39" t="n">
        <v>1.933</v>
      </c>
      <c r="G9" s="40" t="n">
        <v>139.7</v>
      </c>
      <c r="H9" s="29" t="n">
        <v>134724</v>
      </c>
      <c r="I9" s="27" t="inlineStr">
        <is>
          <t>Céline Garnier</t>
        </is>
      </c>
      <c r="J9" s="41" t="n">
        <v>9.4</v>
      </c>
    </row>
    <row r="10" ht="22" customHeight="1">
      <c r="A10" s="22" t="inlineStr">
        <is>
          <t>CX-294-GT</t>
        </is>
      </c>
      <c r="B10" s="23" t="n">
        <v>45976.8379241406</v>
      </c>
      <c r="C10" s="22" t="inlineStr">
        <is>
          <t>BP</t>
        </is>
      </c>
      <c r="D10" s="22" t="inlineStr">
        <is>
          <t>Électrique</t>
        </is>
      </c>
      <c r="E10" s="34" t="n">
        <v>67.16</v>
      </c>
      <c r="F10" s="35" t="n">
        <v>2.017</v>
      </c>
      <c r="G10" s="36" t="n">
        <v>135.46</v>
      </c>
      <c r="H10" s="24" t="n">
        <v>44883</v>
      </c>
      <c r="I10" s="22" t="inlineStr">
        <is>
          <t>Sophie Bernard</t>
        </is>
      </c>
      <c r="J10" s="41" t="n">
        <v>9.199999999999999</v>
      </c>
    </row>
    <row r="11" ht="22" customHeight="1">
      <c r="A11" s="27" t="inlineStr">
        <is>
          <t>YC-597-VZ</t>
        </is>
      </c>
      <c r="B11" s="28" t="n">
        <v>45857.8379241406</v>
      </c>
      <c r="C11" s="27" t="inlineStr">
        <is>
          <t>Total Energies</t>
        </is>
      </c>
      <c r="D11" s="27" t="inlineStr">
        <is>
          <t>GNV</t>
        </is>
      </c>
      <c r="E11" s="38" t="n">
        <v>61.35</v>
      </c>
      <c r="F11" s="39" t="n">
        <v>2.056</v>
      </c>
      <c r="G11" s="40" t="n">
        <v>126.14</v>
      </c>
      <c r="H11" s="29" t="n">
        <v>51845</v>
      </c>
      <c r="I11" s="27" t="inlineStr">
        <is>
          <t>Isabelle Roux</t>
        </is>
      </c>
      <c r="J11" s="37" t="n">
        <v>7.8</v>
      </c>
    </row>
    <row r="12" ht="22" customHeight="1">
      <c r="A12" s="22" t="inlineStr">
        <is>
          <t>YS-252-PW</t>
        </is>
      </c>
      <c r="B12" s="23" t="n">
        <v>45813.8379241406</v>
      </c>
      <c r="C12" s="22" t="inlineStr">
        <is>
          <t>Leclerc</t>
        </is>
      </c>
      <c r="D12" s="22" t="inlineStr">
        <is>
          <t>Gazole</t>
        </is>
      </c>
      <c r="E12" s="34" t="n">
        <v>42.39</v>
      </c>
      <c r="F12" s="35" t="n">
        <v>1.865</v>
      </c>
      <c r="G12" s="36" t="n">
        <v>79.06</v>
      </c>
      <c r="H12" s="24" t="n">
        <v>125550</v>
      </c>
      <c r="I12" s="22" t="inlineStr">
        <is>
          <t>Martin Dupont</t>
        </is>
      </c>
      <c r="J12" s="42" t="n">
        <v>10.3</v>
      </c>
    </row>
    <row r="13" ht="22" customHeight="1">
      <c r="A13" s="27" t="inlineStr">
        <is>
          <t>GF-881-JC</t>
        </is>
      </c>
      <c r="B13" s="28" t="n">
        <v>45831.8379241406</v>
      </c>
      <c r="C13" s="27" t="inlineStr">
        <is>
          <t>E.Leclerc Drive</t>
        </is>
      </c>
      <c r="D13" s="27" t="inlineStr">
        <is>
          <t>Gazole</t>
        </is>
      </c>
      <c r="E13" s="38" t="n">
        <v>61.62</v>
      </c>
      <c r="F13" s="39" t="n">
        <v>1.96</v>
      </c>
      <c r="G13" s="40" t="n">
        <v>120.78</v>
      </c>
      <c r="H13" s="29" t="n">
        <v>133457</v>
      </c>
      <c r="I13" s="27" t="inlineStr">
        <is>
          <t>François Blanc</t>
        </is>
      </c>
      <c r="J13" s="37" t="n">
        <v>6.3</v>
      </c>
    </row>
    <row r="14" ht="22" customHeight="1">
      <c r="A14" s="22" t="inlineStr">
        <is>
          <t>QL-697-PH</t>
        </is>
      </c>
      <c r="B14" s="23" t="n">
        <v>46036.8379241406</v>
      </c>
      <c r="C14" s="22" t="inlineStr">
        <is>
          <t>Carrefour</t>
        </is>
      </c>
      <c r="D14" s="22" t="inlineStr">
        <is>
          <t>GNV</t>
        </is>
      </c>
      <c r="E14" s="34" t="n">
        <v>37.37</v>
      </c>
      <c r="F14" s="35" t="n">
        <v>1.842</v>
      </c>
      <c r="G14" s="36" t="n">
        <v>68.84</v>
      </c>
      <c r="H14" s="24" t="n">
        <v>24500</v>
      </c>
      <c r="I14" s="22" t="inlineStr">
        <is>
          <t>Isabelle Roux</t>
        </is>
      </c>
      <c r="J14" s="42" t="n">
        <v>11</v>
      </c>
    </row>
    <row r="15" ht="22" customHeight="1">
      <c r="A15" s="27" t="inlineStr">
        <is>
          <t>CL-130-CF</t>
        </is>
      </c>
      <c r="B15" s="28" t="n">
        <v>46053.8379241406</v>
      </c>
      <c r="C15" s="27" t="inlineStr">
        <is>
          <t>Esso</t>
        </is>
      </c>
      <c r="D15" s="27" t="inlineStr">
        <is>
          <t>Gazole</t>
        </is>
      </c>
      <c r="E15" s="38" t="n">
        <v>69.70999999999999</v>
      </c>
      <c r="F15" s="39" t="n">
        <v>1.631</v>
      </c>
      <c r="G15" s="40" t="n">
        <v>113.7</v>
      </c>
      <c r="H15" s="29" t="n">
        <v>27006</v>
      </c>
      <c r="I15" s="27" t="inlineStr">
        <is>
          <t>François Blanc</t>
        </is>
      </c>
      <c r="J15" s="42" t="n">
        <v>10.1</v>
      </c>
    </row>
    <row r="16" ht="22" customHeight="1">
      <c r="A16" s="22" t="inlineStr">
        <is>
          <t>BM-973-NB</t>
        </is>
      </c>
      <c r="B16" s="23" t="n">
        <v>46026.8379241406</v>
      </c>
      <c r="C16" s="22" t="inlineStr">
        <is>
          <t>Shell</t>
        </is>
      </c>
      <c r="D16" s="22" t="inlineStr">
        <is>
          <t>SP98</t>
        </is>
      </c>
      <c r="E16" s="34" t="n">
        <v>73.2</v>
      </c>
      <c r="F16" s="35" t="n">
        <v>2.086</v>
      </c>
      <c r="G16" s="36" t="n">
        <v>152.7</v>
      </c>
      <c r="H16" s="24" t="n">
        <v>47030</v>
      </c>
      <c r="I16" s="22" t="inlineStr">
        <is>
          <t>Jean Moreau</t>
        </is>
      </c>
      <c r="J16" s="42" t="n">
        <v>11.2</v>
      </c>
    </row>
    <row r="17" ht="22" customHeight="1">
      <c r="A17" s="27" t="inlineStr">
        <is>
          <t>SC-649-UU</t>
        </is>
      </c>
      <c r="B17" s="28" t="n">
        <v>46040.8379241406</v>
      </c>
      <c r="C17" s="27" t="inlineStr">
        <is>
          <t>Esso</t>
        </is>
      </c>
      <c r="D17" s="27" t="inlineStr">
        <is>
          <t>Électrique</t>
        </is>
      </c>
      <c r="E17" s="38" t="n">
        <v>38.08</v>
      </c>
      <c r="F17" s="39" t="n">
        <v>1.632</v>
      </c>
      <c r="G17" s="40" t="n">
        <v>62.15</v>
      </c>
      <c r="H17" s="29" t="n">
        <v>33243</v>
      </c>
      <c r="I17" s="27" t="inlineStr">
        <is>
          <t>Thomas Richard</t>
        </is>
      </c>
      <c r="J17" s="42" t="n">
        <v>11.7</v>
      </c>
    </row>
    <row r="18" ht="22" customHeight="1">
      <c r="A18" s="22" t="inlineStr">
        <is>
          <t>NG-966-BR</t>
        </is>
      </c>
      <c r="B18" s="23" t="n">
        <v>45871.8379241406</v>
      </c>
      <c r="C18" s="22" t="inlineStr">
        <is>
          <t>Leclerc</t>
        </is>
      </c>
      <c r="D18" s="22" t="inlineStr">
        <is>
          <t>SP95-E10</t>
        </is>
      </c>
      <c r="E18" s="34" t="n">
        <v>54.48</v>
      </c>
      <c r="F18" s="35" t="n">
        <v>1.697</v>
      </c>
      <c r="G18" s="36" t="n">
        <v>92.45</v>
      </c>
      <c r="H18" s="24" t="n">
        <v>47015</v>
      </c>
      <c r="I18" s="22" t="inlineStr">
        <is>
          <t>Nicolas Laurent</t>
        </is>
      </c>
      <c r="J18" s="41" t="n">
        <v>8.6</v>
      </c>
    </row>
    <row r="19" ht="22" customHeight="1">
      <c r="A19" s="27" t="inlineStr">
        <is>
          <t>YC-597-VZ</t>
        </is>
      </c>
      <c r="B19" s="28" t="n">
        <v>45937.8379241406</v>
      </c>
      <c r="C19" s="27" t="inlineStr">
        <is>
          <t>Total Energies</t>
        </is>
      </c>
      <c r="D19" s="27" t="inlineStr">
        <is>
          <t>Gazole</t>
        </is>
      </c>
      <c r="E19" s="38" t="n">
        <v>52.69</v>
      </c>
      <c r="F19" s="39" t="n">
        <v>1.654</v>
      </c>
      <c r="G19" s="40" t="n">
        <v>87.15000000000001</v>
      </c>
      <c r="H19" s="29" t="n">
        <v>175146</v>
      </c>
      <c r="I19" s="27" t="inlineStr">
        <is>
          <t>Céline Garnier</t>
        </is>
      </c>
      <c r="J19" s="41" t="n">
        <v>8.699999999999999</v>
      </c>
    </row>
    <row r="20" ht="22" customHeight="1">
      <c r="A20" s="22" t="inlineStr">
        <is>
          <t>KB-680-XH</t>
        </is>
      </c>
      <c r="B20" s="23" t="n">
        <v>46080.8379241406</v>
      </c>
      <c r="C20" s="22" t="inlineStr">
        <is>
          <t>BP</t>
        </is>
      </c>
      <c r="D20" s="22" t="inlineStr">
        <is>
          <t>GNV</t>
        </is>
      </c>
      <c r="E20" s="34" t="n">
        <v>34.5</v>
      </c>
      <c r="F20" s="35" t="n">
        <v>2.033</v>
      </c>
      <c r="G20" s="36" t="n">
        <v>70.14</v>
      </c>
      <c r="H20" s="24" t="n">
        <v>153796</v>
      </c>
      <c r="I20" s="22" t="inlineStr">
        <is>
          <t>Pierre Leroy</t>
        </is>
      </c>
      <c r="J20" s="37" t="n">
        <v>6.8</v>
      </c>
    </row>
    <row r="21" ht="22" customHeight="1">
      <c r="A21" s="27" t="inlineStr">
        <is>
          <t>YR-723-RN</t>
        </is>
      </c>
      <c r="B21" s="28" t="n">
        <v>45888.8379241406</v>
      </c>
      <c r="C21" s="27" t="inlineStr">
        <is>
          <t>Leclerc</t>
        </is>
      </c>
      <c r="D21" s="27" t="inlineStr">
        <is>
          <t>SP98</t>
        </is>
      </c>
      <c r="E21" s="38" t="n">
        <v>44.19</v>
      </c>
      <c r="F21" s="39" t="n">
        <v>2.032</v>
      </c>
      <c r="G21" s="40" t="n">
        <v>89.79000000000001</v>
      </c>
      <c r="H21" s="29" t="n">
        <v>159599</v>
      </c>
      <c r="I21" s="27" t="inlineStr">
        <is>
          <t>François Blanc</t>
        </is>
      </c>
      <c r="J21" s="41" t="n">
        <v>10</v>
      </c>
    </row>
    <row r="22" ht="22" customHeight="1">
      <c r="A22" s="22" t="inlineStr">
        <is>
          <t>KZ-371-YU</t>
        </is>
      </c>
      <c r="B22" s="23" t="n">
        <v>45956.8379241406</v>
      </c>
      <c r="C22" s="22" t="inlineStr">
        <is>
          <t>Carrefour</t>
        </is>
      </c>
      <c r="D22" s="22" t="inlineStr">
        <is>
          <t>SP95-E10</t>
        </is>
      </c>
      <c r="E22" s="34" t="n">
        <v>44.18</v>
      </c>
      <c r="F22" s="35" t="n">
        <v>2.045</v>
      </c>
      <c r="G22" s="36" t="n">
        <v>90.34999999999999</v>
      </c>
      <c r="H22" s="24" t="n">
        <v>42581</v>
      </c>
      <c r="I22" s="22" t="inlineStr">
        <is>
          <t>Marie Dubois</t>
        </is>
      </c>
      <c r="J22" s="42" t="n">
        <v>11.1</v>
      </c>
    </row>
    <row r="23" ht="22" customHeight="1">
      <c r="A23" s="27" t="inlineStr">
        <is>
          <t>KK-402-PE</t>
        </is>
      </c>
      <c r="B23" s="28" t="n">
        <v>45941.8379241406</v>
      </c>
      <c r="C23" s="27" t="inlineStr">
        <is>
          <t>Leclerc</t>
        </is>
      </c>
      <c r="D23" s="27" t="inlineStr">
        <is>
          <t>Électrique</t>
        </is>
      </c>
      <c r="E23" s="38" t="n">
        <v>78.51000000000001</v>
      </c>
      <c r="F23" s="39" t="n">
        <v>1.965</v>
      </c>
      <c r="G23" s="40" t="n">
        <v>154.27</v>
      </c>
      <c r="H23" s="29" t="n">
        <v>145323</v>
      </c>
      <c r="I23" s="27" t="inlineStr">
        <is>
          <t>Nicolas Laurent</t>
        </is>
      </c>
      <c r="J23" s="42" t="n">
        <v>11.9</v>
      </c>
    </row>
    <row r="24" ht="22" customHeight="1">
      <c r="A24" s="22" t="inlineStr">
        <is>
          <t>WB-927-WP</t>
        </is>
      </c>
      <c r="B24" s="23" t="n">
        <v>45954.8379241406</v>
      </c>
      <c r="C24" s="22" t="inlineStr">
        <is>
          <t>Intermarché</t>
        </is>
      </c>
      <c r="D24" s="22" t="inlineStr">
        <is>
          <t>Gazole</t>
        </is>
      </c>
      <c r="E24" s="34" t="n">
        <v>48.93</v>
      </c>
      <c r="F24" s="35" t="n">
        <v>1.961</v>
      </c>
      <c r="G24" s="36" t="n">
        <v>95.95</v>
      </c>
      <c r="H24" s="24" t="n">
        <v>167287</v>
      </c>
      <c r="I24" s="22" t="inlineStr">
        <is>
          <t>Jean Moreau</t>
        </is>
      </c>
      <c r="J24" s="42" t="n">
        <v>11</v>
      </c>
    </row>
    <row r="25" ht="22" customHeight="1">
      <c r="A25" s="27" t="inlineStr">
        <is>
          <t>CW-979-ME</t>
        </is>
      </c>
      <c r="B25" s="28" t="n">
        <v>46032.8379241406</v>
      </c>
      <c r="C25" s="27" t="inlineStr">
        <is>
          <t>Total Energies</t>
        </is>
      </c>
      <c r="D25" s="27" t="inlineStr">
        <is>
          <t>Électrique</t>
        </is>
      </c>
      <c r="E25" s="38" t="n">
        <v>37.25</v>
      </c>
      <c r="F25" s="39" t="n">
        <v>1.748</v>
      </c>
      <c r="G25" s="40" t="n">
        <v>65.11</v>
      </c>
      <c r="H25" s="29" t="n">
        <v>32844</v>
      </c>
      <c r="I25" s="27" t="inlineStr">
        <is>
          <t>Martin Dupont</t>
        </is>
      </c>
      <c r="J25" s="37" t="n">
        <v>6.9</v>
      </c>
    </row>
    <row r="26" ht="22" customHeight="1">
      <c r="A26" s="22" t="inlineStr">
        <is>
          <t>CX-294-GT</t>
        </is>
      </c>
      <c r="B26" s="23" t="n">
        <v>45784.8379241406</v>
      </c>
      <c r="C26" s="22" t="inlineStr">
        <is>
          <t>Shell</t>
        </is>
      </c>
      <c r="D26" s="22" t="inlineStr">
        <is>
          <t>SP95-E10</t>
        </is>
      </c>
      <c r="E26" s="34" t="n">
        <v>35.99</v>
      </c>
      <c r="F26" s="35" t="n">
        <v>1.93</v>
      </c>
      <c r="G26" s="36" t="n">
        <v>69.45999999999999</v>
      </c>
      <c r="H26" s="24" t="n">
        <v>53509</v>
      </c>
      <c r="I26" s="22" t="inlineStr">
        <is>
          <t>Martin Dupont</t>
        </is>
      </c>
      <c r="J26" s="37" t="n">
        <v>7.3</v>
      </c>
    </row>
    <row r="27" ht="22" customHeight="1">
      <c r="A27" s="27" t="inlineStr">
        <is>
          <t>CW-979-ME</t>
        </is>
      </c>
      <c r="B27" s="28" t="n">
        <v>45820.8379241406</v>
      </c>
      <c r="C27" s="27" t="inlineStr">
        <is>
          <t>Intermarché</t>
        </is>
      </c>
      <c r="D27" s="27" t="inlineStr">
        <is>
          <t>Gazole</t>
        </is>
      </c>
      <c r="E27" s="38" t="n">
        <v>66.62</v>
      </c>
      <c r="F27" s="39" t="n">
        <v>1.871</v>
      </c>
      <c r="G27" s="40" t="n">
        <v>124.65</v>
      </c>
      <c r="H27" s="29" t="n">
        <v>118804</v>
      </c>
      <c r="I27" s="27" t="inlineStr">
        <is>
          <t>Claire Petit</t>
        </is>
      </c>
      <c r="J27" s="37" t="n">
        <v>6.1</v>
      </c>
    </row>
    <row r="28" ht="22" customHeight="1">
      <c r="A28" s="22" t="inlineStr">
        <is>
          <t>BM-973-NB</t>
        </is>
      </c>
      <c r="B28" s="23" t="n">
        <v>46082.8379241406</v>
      </c>
      <c r="C28" s="22" t="inlineStr">
        <is>
          <t>BP</t>
        </is>
      </c>
      <c r="D28" s="22" t="inlineStr">
        <is>
          <t>GNV</t>
        </is>
      </c>
      <c r="E28" s="34" t="n">
        <v>32.36</v>
      </c>
      <c r="F28" s="35" t="n">
        <v>1.962</v>
      </c>
      <c r="G28" s="36" t="n">
        <v>63.49</v>
      </c>
      <c r="H28" s="24" t="n">
        <v>59018</v>
      </c>
      <c r="I28" s="22" t="inlineStr">
        <is>
          <t>Martin Dupont</t>
        </is>
      </c>
      <c r="J28" s="41" t="n">
        <v>8.699999999999999</v>
      </c>
    </row>
    <row r="29" ht="22" customHeight="1">
      <c r="A29" s="27" t="inlineStr">
        <is>
          <t>YR-723-RN</t>
        </is>
      </c>
      <c r="B29" s="28" t="n">
        <v>46068.8379241406</v>
      </c>
      <c r="C29" s="27" t="inlineStr">
        <is>
          <t>Intermarché</t>
        </is>
      </c>
      <c r="D29" s="27" t="inlineStr">
        <is>
          <t>SP98</t>
        </is>
      </c>
      <c r="E29" s="38" t="n">
        <v>48.79</v>
      </c>
      <c r="F29" s="39" t="n">
        <v>1.62</v>
      </c>
      <c r="G29" s="40" t="n">
        <v>79.04000000000001</v>
      </c>
      <c r="H29" s="29" t="n">
        <v>88595</v>
      </c>
      <c r="I29" s="27" t="inlineStr">
        <is>
          <t>Nicolas Laurent</t>
        </is>
      </c>
      <c r="J29" s="42" t="n">
        <v>10.8</v>
      </c>
    </row>
    <row r="30" ht="22" customHeight="1">
      <c r="A30" s="22" t="inlineStr">
        <is>
          <t>CW-979-ME</t>
        </is>
      </c>
      <c r="B30" s="23" t="n">
        <v>46040.8379241406</v>
      </c>
      <c r="C30" s="22" t="inlineStr">
        <is>
          <t>BP</t>
        </is>
      </c>
      <c r="D30" s="22" t="inlineStr">
        <is>
          <t>SP98</t>
        </is>
      </c>
      <c r="E30" s="34" t="n">
        <v>33.49</v>
      </c>
      <c r="F30" s="35" t="n">
        <v>1.853</v>
      </c>
      <c r="G30" s="36" t="n">
        <v>62.06</v>
      </c>
      <c r="H30" s="24" t="n">
        <v>121746</v>
      </c>
      <c r="I30" s="22" t="inlineStr">
        <is>
          <t>Céline Garnier</t>
        </is>
      </c>
      <c r="J30" s="41" t="n">
        <v>8.800000000000001</v>
      </c>
    </row>
    <row r="31" ht="22" customHeight="1">
      <c r="A31" s="27" t="inlineStr">
        <is>
          <t>QL-697-PH</t>
        </is>
      </c>
      <c r="B31" s="28" t="n">
        <v>45980.8379241406</v>
      </c>
      <c r="C31" s="27" t="inlineStr">
        <is>
          <t>Esso</t>
        </is>
      </c>
      <c r="D31" s="27" t="inlineStr">
        <is>
          <t>SP98</t>
        </is>
      </c>
      <c r="E31" s="38" t="n">
        <v>57.07</v>
      </c>
      <c r="F31" s="39" t="n">
        <v>1.973</v>
      </c>
      <c r="G31" s="40" t="n">
        <v>112.6</v>
      </c>
      <c r="H31" s="29" t="n">
        <v>104533</v>
      </c>
      <c r="I31" s="27" t="inlineStr">
        <is>
          <t>Julie Simon</t>
        </is>
      </c>
      <c r="J31" s="37" t="n">
        <v>7.6</v>
      </c>
    </row>
    <row r="32" ht="22" customHeight="1">
      <c r="A32" s="22" t="inlineStr">
        <is>
          <t>NG-966-BR</t>
        </is>
      </c>
      <c r="B32" s="23" t="n">
        <v>45861.8379241406</v>
      </c>
      <c r="C32" s="22" t="inlineStr">
        <is>
          <t>Leclerc</t>
        </is>
      </c>
      <c r="D32" s="22" t="inlineStr">
        <is>
          <t>Gazole</t>
        </is>
      </c>
      <c r="E32" s="34" t="n">
        <v>76.98999999999999</v>
      </c>
      <c r="F32" s="35" t="n">
        <v>1.763</v>
      </c>
      <c r="G32" s="36" t="n">
        <v>135.73</v>
      </c>
      <c r="H32" s="24" t="n">
        <v>165941</v>
      </c>
      <c r="I32" s="22" t="inlineStr">
        <is>
          <t>Marie Dubois</t>
        </is>
      </c>
      <c r="J32" s="42" t="n">
        <v>10.6</v>
      </c>
    </row>
    <row r="33" ht="22" customHeight="1">
      <c r="A33" s="27" t="inlineStr">
        <is>
          <t>YS-252-PW</t>
        </is>
      </c>
      <c r="B33" s="28" t="n">
        <v>45927.8379241406</v>
      </c>
      <c r="C33" s="27" t="inlineStr">
        <is>
          <t>Carrefour</t>
        </is>
      </c>
      <c r="D33" s="27" t="inlineStr">
        <is>
          <t>SP98</t>
        </is>
      </c>
      <c r="E33" s="38" t="n">
        <v>62.17</v>
      </c>
      <c r="F33" s="39" t="n">
        <v>1.732</v>
      </c>
      <c r="G33" s="40" t="n">
        <v>107.68</v>
      </c>
      <c r="H33" s="29" t="n">
        <v>132543</v>
      </c>
      <c r="I33" s="27" t="inlineStr">
        <is>
          <t>Jean Moreau</t>
        </is>
      </c>
      <c r="J33" s="37" t="n">
        <v>6.7</v>
      </c>
    </row>
    <row r="34" ht="22" customHeight="1">
      <c r="A34" s="22" t="inlineStr">
        <is>
          <t>RJ-520-MT</t>
        </is>
      </c>
      <c r="B34" s="23" t="n">
        <v>45969.8379241406</v>
      </c>
      <c r="C34" s="22" t="inlineStr">
        <is>
          <t>E.Leclerc Drive</t>
        </is>
      </c>
      <c r="D34" s="22" t="inlineStr">
        <is>
          <t>SP95-E10</t>
        </is>
      </c>
      <c r="E34" s="34" t="n">
        <v>76.93000000000001</v>
      </c>
      <c r="F34" s="35" t="n">
        <v>1.74</v>
      </c>
      <c r="G34" s="36" t="n">
        <v>133.86</v>
      </c>
      <c r="H34" s="24" t="n">
        <v>58148</v>
      </c>
      <c r="I34" s="22" t="inlineStr">
        <is>
          <t>Jean Moreau</t>
        </is>
      </c>
      <c r="J34" s="42" t="n">
        <v>10.9</v>
      </c>
    </row>
    <row r="35" ht="22" customHeight="1">
      <c r="A35" s="27" t="inlineStr">
        <is>
          <t>QL-697-PH</t>
        </is>
      </c>
      <c r="B35" s="28" t="n">
        <v>45962.8379241406</v>
      </c>
      <c r="C35" s="27" t="inlineStr">
        <is>
          <t>Intermarché</t>
        </is>
      </c>
      <c r="D35" s="27" t="inlineStr">
        <is>
          <t>SP95-E10</t>
        </is>
      </c>
      <c r="E35" s="38" t="n">
        <v>64.8</v>
      </c>
      <c r="F35" s="39" t="n">
        <v>1.602</v>
      </c>
      <c r="G35" s="40" t="n">
        <v>103.81</v>
      </c>
      <c r="H35" s="29" t="n">
        <v>174048</v>
      </c>
      <c r="I35" s="27" t="inlineStr">
        <is>
          <t>Pierre Leroy</t>
        </is>
      </c>
      <c r="J35" s="41" t="n">
        <v>9.9</v>
      </c>
    </row>
    <row r="36" ht="22" customHeight="1">
      <c r="A36" s="22" t="inlineStr">
        <is>
          <t>CL-130-CF</t>
        </is>
      </c>
      <c r="B36" s="23" t="n">
        <v>45933.8379241406</v>
      </c>
      <c r="C36" s="22" t="inlineStr">
        <is>
          <t>Leclerc</t>
        </is>
      </c>
      <c r="D36" s="22" t="inlineStr">
        <is>
          <t>Gazole</t>
        </is>
      </c>
      <c r="E36" s="34" t="n">
        <v>59.11</v>
      </c>
      <c r="F36" s="35" t="n">
        <v>1.788</v>
      </c>
      <c r="G36" s="36" t="n">
        <v>105.69</v>
      </c>
      <c r="H36" s="24" t="n">
        <v>157613</v>
      </c>
      <c r="I36" s="22" t="inlineStr">
        <is>
          <t>François Blanc</t>
        </is>
      </c>
      <c r="J36" s="41" t="n">
        <v>9.5</v>
      </c>
    </row>
    <row r="37" ht="22" customHeight="1">
      <c r="A37" s="27" t="inlineStr">
        <is>
          <t>BM-973-NB</t>
        </is>
      </c>
      <c r="B37" s="28" t="n">
        <v>45807.8379241406</v>
      </c>
      <c r="C37" s="27" t="inlineStr">
        <is>
          <t>Leclerc</t>
        </is>
      </c>
      <c r="D37" s="27" t="inlineStr">
        <is>
          <t>GNV</t>
        </is>
      </c>
      <c r="E37" s="38" t="n">
        <v>47.79</v>
      </c>
      <c r="F37" s="39" t="n">
        <v>1.82</v>
      </c>
      <c r="G37" s="40" t="n">
        <v>86.98</v>
      </c>
      <c r="H37" s="29" t="n">
        <v>120320</v>
      </c>
      <c r="I37" s="27" t="inlineStr">
        <is>
          <t>Nicolas Laurent</t>
        </is>
      </c>
      <c r="J37" s="42" t="n">
        <v>11.3</v>
      </c>
    </row>
    <row r="38" ht="22" customHeight="1">
      <c r="A38" s="22" t="inlineStr">
        <is>
          <t>KZ-371-YU</t>
        </is>
      </c>
      <c r="B38" s="23" t="n">
        <v>45951.8379241406</v>
      </c>
      <c r="C38" s="22" t="inlineStr">
        <is>
          <t>E.Leclerc Drive</t>
        </is>
      </c>
      <c r="D38" s="22" t="inlineStr">
        <is>
          <t>Électrique</t>
        </is>
      </c>
      <c r="E38" s="34" t="n">
        <v>31.21</v>
      </c>
      <c r="F38" s="35" t="n">
        <v>1.877</v>
      </c>
      <c r="G38" s="36" t="n">
        <v>58.58</v>
      </c>
      <c r="H38" s="24" t="n">
        <v>94497</v>
      </c>
      <c r="I38" s="22" t="inlineStr">
        <is>
          <t>Martin Dupont</t>
        </is>
      </c>
      <c r="J38" s="41" t="n">
        <v>8.4</v>
      </c>
    </row>
    <row r="39" ht="22" customHeight="1">
      <c r="A39" s="27" t="inlineStr">
        <is>
          <t>NG-966-BR</t>
        </is>
      </c>
      <c r="B39" s="28" t="n">
        <v>46045.8379241406</v>
      </c>
      <c r="C39" s="27" t="inlineStr">
        <is>
          <t>BP</t>
        </is>
      </c>
      <c r="D39" s="27" t="inlineStr">
        <is>
          <t>SP95-E10</t>
        </is>
      </c>
      <c r="E39" s="38" t="n">
        <v>49.41</v>
      </c>
      <c r="F39" s="39" t="n">
        <v>2.049</v>
      </c>
      <c r="G39" s="40" t="n">
        <v>101.24</v>
      </c>
      <c r="H39" s="29" t="n">
        <v>117826</v>
      </c>
      <c r="I39" s="27" t="inlineStr">
        <is>
          <t>Claire Petit</t>
        </is>
      </c>
      <c r="J39" s="41" t="n">
        <v>9.800000000000001</v>
      </c>
    </row>
    <row r="40" ht="22" customHeight="1">
      <c r="A40" s="22" t="inlineStr">
        <is>
          <t>KB-680-XH</t>
        </is>
      </c>
      <c r="B40" s="23" t="n">
        <v>46021.8379241406</v>
      </c>
      <c r="C40" s="22" t="inlineStr">
        <is>
          <t>Intermarché</t>
        </is>
      </c>
      <c r="D40" s="22" t="inlineStr">
        <is>
          <t>SP95-E10</t>
        </is>
      </c>
      <c r="E40" s="34" t="n">
        <v>52.29</v>
      </c>
      <c r="F40" s="35" t="n">
        <v>2.049</v>
      </c>
      <c r="G40" s="36" t="n">
        <v>107.14</v>
      </c>
      <c r="H40" s="24" t="n">
        <v>63385</v>
      </c>
      <c r="I40" s="22" t="inlineStr">
        <is>
          <t>Claire Petit</t>
        </is>
      </c>
      <c r="J40" s="37" t="n">
        <v>5.8</v>
      </c>
    </row>
    <row r="41" ht="22" customHeight="1">
      <c r="A41" s="27" t="inlineStr">
        <is>
          <t>QW-691-EB</t>
        </is>
      </c>
      <c r="B41" s="28" t="n">
        <v>45953.8379241406</v>
      </c>
      <c r="C41" s="27" t="inlineStr">
        <is>
          <t>Total Energies</t>
        </is>
      </c>
      <c r="D41" s="27" t="inlineStr">
        <is>
          <t>GNV</t>
        </is>
      </c>
      <c r="E41" s="38" t="n">
        <v>68.64</v>
      </c>
      <c r="F41" s="39" t="n">
        <v>1.625</v>
      </c>
      <c r="G41" s="40" t="n">
        <v>111.54</v>
      </c>
      <c r="H41" s="29" t="n">
        <v>106288</v>
      </c>
      <c r="I41" s="27" t="inlineStr">
        <is>
          <t>Isabelle Roux</t>
        </is>
      </c>
      <c r="J41" s="41" t="n">
        <v>8.300000000000001</v>
      </c>
    </row>
    <row r="42" ht="22" customHeight="1">
      <c r="A42" s="22" t="inlineStr">
        <is>
          <t>YR-723-RN</t>
        </is>
      </c>
      <c r="B42" s="23" t="n">
        <v>45824.8379241406</v>
      </c>
      <c r="C42" s="22" t="inlineStr">
        <is>
          <t>E.Leclerc Drive</t>
        </is>
      </c>
      <c r="D42" s="22" t="inlineStr">
        <is>
          <t>Gazole</t>
        </is>
      </c>
      <c r="E42" s="34" t="n">
        <v>61.65</v>
      </c>
      <c r="F42" s="35" t="n">
        <v>1.677</v>
      </c>
      <c r="G42" s="36" t="n">
        <v>103.39</v>
      </c>
      <c r="H42" s="24" t="n">
        <v>173679</v>
      </c>
      <c r="I42" s="22" t="inlineStr">
        <is>
          <t>Isabelle Roux</t>
        </is>
      </c>
      <c r="J42" s="37" t="n">
        <v>5.7</v>
      </c>
    </row>
    <row r="43" ht="22" customHeight="1">
      <c r="A43" s="27" t="inlineStr">
        <is>
          <t>KZ-371-YU</t>
        </is>
      </c>
      <c r="B43" s="28" t="n">
        <v>46073.8379241406</v>
      </c>
      <c r="C43" s="27" t="inlineStr">
        <is>
          <t>Intermarché</t>
        </is>
      </c>
      <c r="D43" s="27" t="inlineStr">
        <is>
          <t>GNV</t>
        </is>
      </c>
      <c r="E43" s="38" t="n">
        <v>34.54</v>
      </c>
      <c r="F43" s="39" t="n">
        <v>1.582</v>
      </c>
      <c r="G43" s="40" t="n">
        <v>54.64</v>
      </c>
      <c r="H43" s="29" t="n">
        <v>113956</v>
      </c>
      <c r="I43" s="27" t="inlineStr">
        <is>
          <t>Nicolas Laurent</t>
        </is>
      </c>
      <c r="J43" s="41" t="n">
        <v>8.699999999999999</v>
      </c>
    </row>
    <row r="44" ht="22" customHeight="1">
      <c r="A44" s="22" t="inlineStr">
        <is>
          <t>QW-691-EB</t>
        </is>
      </c>
      <c r="B44" s="23" t="n">
        <v>45985.8379241406</v>
      </c>
      <c r="C44" s="22" t="inlineStr">
        <is>
          <t>Total Energies</t>
        </is>
      </c>
      <c r="D44" s="22" t="inlineStr">
        <is>
          <t>Électrique</t>
        </is>
      </c>
      <c r="E44" s="34" t="n">
        <v>55.49</v>
      </c>
      <c r="F44" s="35" t="n">
        <v>1.835</v>
      </c>
      <c r="G44" s="36" t="n">
        <v>101.82</v>
      </c>
      <c r="H44" s="24" t="n">
        <v>173160</v>
      </c>
      <c r="I44" s="22" t="inlineStr">
        <is>
          <t>Céline Garnier</t>
        </is>
      </c>
      <c r="J44" s="42" t="n">
        <v>11.2</v>
      </c>
    </row>
    <row r="45" ht="22" customHeight="1">
      <c r="A45" s="27" t="inlineStr">
        <is>
          <t>CX-294-GT</t>
        </is>
      </c>
      <c r="B45" s="28" t="n">
        <v>46000.8379241406</v>
      </c>
      <c r="C45" s="27" t="inlineStr">
        <is>
          <t>Intermarché</t>
        </is>
      </c>
      <c r="D45" s="27" t="inlineStr">
        <is>
          <t>Gazole</t>
        </is>
      </c>
      <c r="E45" s="38" t="n">
        <v>38.95</v>
      </c>
      <c r="F45" s="39" t="n">
        <v>1.858</v>
      </c>
      <c r="G45" s="40" t="n">
        <v>72.37</v>
      </c>
      <c r="H45" s="29" t="n">
        <v>75834</v>
      </c>
      <c r="I45" s="27" t="inlineStr">
        <is>
          <t>Céline Garnier</t>
        </is>
      </c>
      <c r="J45" s="37" t="n">
        <v>7.3</v>
      </c>
    </row>
    <row r="46" ht="22" customHeight="1">
      <c r="A46" s="22" t="inlineStr">
        <is>
          <t>VH-779-CX</t>
        </is>
      </c>
      <c r="B46" s="23" t="n">
        <v>45810.8379241406</v>
      </c>
      <c r="C46" s="22" t="inlineStr">
        <is>
          <t>E.Leclerc Drive</t>
        </is>
      </c>
      <c r="D46" s="22" t="inlineStr">
        <is>
          <t>SP98</t>
        </is>
      </c>
      <c r="E46" s="34" t="n">
        <v>34.32</v>
      </c>
      <c r="F46" s="35" t="n">
        <v>1.654</v>
      </c>
      <c r="G46" s="36" t="n">
        <v>56.77</v>
      </c>
      <c r="H46" s="24" t="n">
        <v>137985</v>
      </c>
      <c r="I46" s="22" t="inlineStr">
        <is>
          <t>Sophie Bernard</t>
        </is>
      </c>
      <c r="J46" s="42" t="n">
        <v>10.1</v>
      </c>
    </row>
    <row r="47" ht="22" customHeight="1">
      <c r="A47" s="27" t="inlineStr">
        <is>
          <t>VH-779-CX</t>
        </is>
      </c>
      <c r="B47" s="28" t="n">
        <v>45839.8379241406</v>
      </c>
      <c r="C47" s="27" t="inlineStr">
        <is>
          <t>BP</t>
        </is>
      </c>
      <c r="D47" s="27" t="inlineStr">
        <is>
          <t>SP95-E10</t>
        </is>
      </c>
      <c r="E47" s="38" t="n">
        <v>52.42</v>
      </c>
      <c r="F47" s="39" t="n">
        <v>1.761</v>
      </c>
      <c r="G47" s="40" t="n">
        <v>92.31</v>
      </c>
      <c r="H47" s="29" t="n">
        <v>127566</v>
      </c>
      <c r="I47" s="27" t="inlineStr">
        <is>
          <t>Pierre Leroy</t>
        </is>
      </c>
      <c r="J47" s="41" t="n">
        <v>9.300000000000001</v>
      </c>
    </row>
    <row r="48" ht="22" customHeight="1">
      <c r="A48" s="22" t="inlineStr">
        <is>
          <t>YR-723-RN</t>
        </is>
      </c>
      <c r="B48" s="23" t="n">
        <v>45830.8379241406</v>
      </c>
      <c r="C48" s="22" t="inlineStr">
        <is>
          <t>Intermarché</t>
        </is>
      </c>
      <c r="D48" s="22" t="inlineStr">
        <is>
          <t>SP95-E10</t>
        </is>
      </c>
      <c r="E48" s="34" t="n">
        <v>41.68</v>
      </c>
      <c r="F48" s="35" t="n">
        <v>1.993</v>
      </c>
      <c r="G48" s="36" t="n">
        <v>83.06999999999999</v>
      </c>
      <c r="H48" s="24" t="n">
        <v>153021</v>
      </c>
      <c r="I48" s="22" t="inlineStr">
        <is>
          <t>Julie Simon</t>
        </is>
      </c>
      <c r="J48" s="42" t="n">
        <v>11.7</v>
      </c>
    </row>
    <row r="49" ht="22" customHeight="1">
      <c r="A49" s="27" t="inlineStr">
        <is>
          <t>RJ-520-MT</t>
        </is>
      </c>
      <c r="B49" s="28" t="n">
        <v>45923.8379241406</v>
      </c>
      <c r="C49" s="27" t="inlineStr">
        <is>
          <t>Esso</t>
        </is>
      </c>
      <c r="D49" s="27" t="inlineStr">
        <is>
          <t>Électrique</t>
        </is>
      </c>
      <c r="E49" s="38" t="n">
        <v>41.45</v>
      </c>
      <c r="F49" s="39" t="n">
        <v>1.99</v>
      </c>
      <c r="G49" s="40" t="n">
        <v>82.48999999999999</v>
      </c>
      <c r="H49" s="29" t="n">
        <v>31559</v>
      </c>
      <c r="I49" s="27" t="inlineStr">
        <is>
          <t>Martin Dupont</t>
        </is>
      </c>
      <c r="J49" s="37" t="n">
        <v>5.7</v>
      </c>
    </row>
    <row r="50" ht="22" customHeight="1">
      <c r="A50" s="22" t="inlineStr">
        <is>
          <t>KZ-371-YU</t>
        </is>
      </c>
      <c r="B50" s="23" t="n">
        <v>46038.8379241406</v>
      </c>
      <c r="C50" s="22" t="inlineStr">
        <is>
          <t>E.Leclerc Drive</t>
        </is>
      </c>
      <c r="D50" s="22" t="inlineStr">
        <is>
          <t>SP98</t>
        </is>
      </c>
      <c r="E50" s="34" t="n">
        <v>77.45</v>
      </c>
      <c r="F50" s="35" t="n">
        <v>1.951</v>
      </c>
      <c r="G50" s="36" t="n">
        <v>151.1</v>
      </c>
      <c r="H50" s="24" t="n">
        <v>131691</v>
      </c>
      <c r="I50" s="22" t="inlineStr">
        <is>
          <t>Jean Moreau</t>
        </is>
      </c>
      <c r="J50" s="37" t="n">
        <v>7</v>
      </c>
    </row>
    <row r="51" ht="22" customHeight="1">
      <c r="A51" s="27" t="inlineStr">
        <is>
          <t>FX-980-HN</t>
        </is>
      </c>
      <c r="B51" s="28" t="n">
        <v>45964.8379241406</v>
      </c>
      <c r="C51" s="27" t="inlineStr">
        <is>
          <t>E.Leclerc Drive</t>
        </is>
      </c>
      <c r="D51" s="27" t="inlineStr">
        <is>
          <t>SP98</t>
        </is>
      </c>
      <c r="E51" s="38" t="n">
        <v>76.23999999999999</v>
      </c>
      <c r="F51" s="39" t="n">
        <v>2.094</v>
      </c>
      <c r="G51" s="40" t="n">
        <v>159.65</v>
      </c>
      <c r="H51" s="29" t="n">
        <v>107425</v>
      </c>
      <c r="I51" s="27" t="inlineStr">
        <is>
          <t>Thomas Richard</t>
        </is>
      </c>
      <c r="J51" s="41" t="n">
        <v>8.699999999999999</v>
      </c>
    </row>
    <row r="52" ht="22" customHeight="1">
      <c r="A52" s="22" t="inlineStr">
        <is>
          <t>QL-697-PH</t>
        </is>
      </c>
      <c r="B52" s="23" t="n">
        <v>45875.8379241406</v>
      </c>
      <c r="C52" s="22" t="inlineStr">
        <is>
          <t>Total Energies</t>
        </is>
      </c>
      <c r="D52" s="22" t="inlineStr">
        <is>
          <t>SP95-E10</t>
        </is>
      </c>
      <c r="E52" s="34" t="n">
        <v>37.59</v>
      </c>
      <c r="F52" s="35" t="n">
        <v>1.566</v>
      </c>
      <c r="G52" s="36" t="n">
        <v>58.87</v>
      </c>
      <c r="H52" s="24" t="n">
        <v>29397</v>
      </c>
      <c r="I52" s="22" t="inlineStr">
        <is>
          <t>Julie Simon</t>
        </is>
      </c>
      <c r="J52" s="37" t="n">
        <v>5.8</v>
      </c>
    </row>
    <row r="53" ht="22" customHeight="1">
      <c r="A53" s="27" t="inlineStr">
        <is>
          <t>YC-597-VZ</t>
        </is>
      </c>
      <c r="B53" s="28" t="n">
        <v>45798.8379241406</v>
      </c>
      <c r="C53" s="27" t="inlineStr">
        <is>
          <t>BP</t>
        </is>
      </c>
      <c r="D53" s="27" t="inlineStr">
        <is>
          <t>Électrique</t>
        </is>
      </c>
      <c r="E53" s="38" t="n">
        <v>53.4</v>
      </c>
      <c r="F53" s="39" t="n">
        <v>1.6</v>
      </c>
      <c r="G53" s="40" t="n">
        <v>85.44</v>
      </c>
      <c r="H53" s="29" t="n">
        <v>93347</v>
      </c>
      <c r="I53" s="27" t="inlineStr">
        <is>
          <t>Julie Simon</t>
        </is>
      </c>
      <c r="J53" s="41" t="n">
        <v>8.199999999999999</v>
      </c>
    </row>
    <row r="54" ht="22" customHeight="1">
      <c r="A54" s="22" t="inlineStr">
        <is>
          <t>GF-881-JC</t>
        </is>
      </c>
      <c r="B54" s="23" t="n">
        <v>46015.8379241406</v>
      </c>
      <c r="C54" s="22" t="inlineStr">
        <is>
          <t>Shell</t>
        </is>
      </c>
      <c r="D54" s="22" t="inlineStr">
        <is>
          <t>Électrique</t>
        </is>
      </c>
      <c r="E54" s="34" t="n">
        <v>76.28</v>
      </c>
      <c r="F54" s="35" t="n">
        <v>1.804</v>
      </c>
      <c r="G54" s="36" t="n">
        <v>137.61</v>
      </c>
      <c r="H54" s="24" t="n">
        <v>68056</v>
      </c>
      <c r="I54" s="22" t="inlineStr">
        <is>
          <t>Jean Moreau</t>
        </is>
      </c>
      <c r="J54" s="37" t="n">
        <v>6.2</v>
      </c>
    </row>
    <row r="55" ht="22" customHeight="1">
      <c r="A55" s="27" t="inlineStr">
        <is>
          <t>KK-402-PE</t>
        </is>
      </c>
      <c r="B55" s="28" t="n">
        <v>45933.8379241406</v>
      </c>
      <c r="C55" s="27" t="inlineStr">
        <is>
          <t>Intermarché</t>
        </is>
      </c>
      <c r="D55" s="27" t="inlineStr">
        <is>
          <t>Gazole</t>
        </is>
      </c>
      <c r="E55" s="38" t="n">
        <v>76.17</v>
      </c>
      <c r="F55" s="39" t="n">
        <v>1.613</v>
      </c>
      <c r="G55" s="40" t="n">
        <v>122.86</v>
      </c>
      <c r="H55" s="29" t="n">
        <v>116562</v>
      </c>
      <c r="I55" s="27" t="inlineStr">
        <is>
          <t>Pierre Leroy</t>
        </is>
      </c>
      <c r="J55" s="42" t="n">
        <v>11.8</v>
      </c>
    </row>
    <row r="56" ht="22" customHeight="1"/>
    <row r="57" ht="22" customHeight="1">
      <c r="A57" s="21" t="inlineStr">
        <is>
          <t>STATISTIQUES GLOBALES</t>
        </is>
      </c>
      <c r="E57" s="33" t="inlineStr">
        <is>
          <t>Total Litres</t>
        </is>
      </c>
      <c r="F57" s="43">
        <f>SUM(E6:E55)</f>
        <v/>
      </c>
      <c r="G57" s="33" t="inlineStr">
        <is>
          <t>Dépense Totale</t>
        </is>
      </c>
      <c r="H57" s="44">
        <f>SUM(G6:G55)</f>
        <v/>
      </c>
      <c r="I57" s="33" t="inlineStr">
        <is>
          <t>Conso Moy.</t>
        </is>
      </c>
      <c r="J57" s="45">
        <f>AVERAGE(J6:J55)</f>
        <v/>
      </c>
    </row>
    <row r="58" ht="22" customHeight="1"/>
    <row r="59" ht="22" customHeight="1"/>
    <row r="60" ht="22" customHeight="1"/>
    <row r="61" ht="22" customHeight="1"/>
    <row r="62" ht="22" customHeight="1"/>
    <row r="63" ht="22" customHeight="1"/>
    <row r="64" ht="22" customHeight="1"/>
    <row r="65" ht="22" customHeight="1"/>
    <row r="66" ht="22" customHeight="1"/>
    <row r="67" ht="22" customHeight="1"/>
    <row r="68" ht="22" customHeight="1"/>
    <row r="69" ht="22" customHeight="1"/>
    <row r="70" ht="22" customHeight="1"/>
    <row r="71" ht="22" customHeight="1"/>
    <row r="72" ht="22" customHeight="1"/>
    <row r="73" ht="22" customHeight="1"/>
    <row r="74" ht="22" customHeight="1"/>
    <row r="75" ht="22" customHeight="1"/>
    <row r="76" ht="22" customHeight="1"/>
    <row r="77" ht="22" customHeight="1"/>
    <row r="78" ht="22" customHeight="1"/>
    <row r="79" ht="22" customHeight="1"/>
  </sheetData>
  <mergeCells count="3">
    <mergeCell ref="A1:J2"/>
    <mergeCell ref="A3:J3"/>
    <mergeCell ref="A57:D57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J30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0" customWidth="1" min="2" max="2"/>
    <col width="18" customWidth="1" min="3" max="3"/>
    <col width="16" customWidth="1" min="4" max="4"/>
    <col width="18" customWidth="1" min="5" max="5"/>
    <col width="16" customWidth="1" min="6" max="6"/>
    <col width="16" customWidth="1" min="7" max="7"/>
    <col width="16" customWidth="1" min="8" max="8"/>
    <col width="14" customWidth="1" min="9" max="9"/>
    <col width="14" customWidth="1" min="10" max="10"/>
    <col width="6" customWidth="1" min="11" max="11"/>
  </cols>
  <sheetData>
    <row r="1" ht="22" customHeight="1">
      <c r="A1" s="20" t="inlineStr">
        <is>
          <t>📋  ASSURANCES &amp; DOCUMENTS RÉGLEMENTAIRES</t>
        </is>
      </c>
    </row>
    <row r="2" ht="22" customHeight="1"/>
    <row r="3" ht="22" customHeight="1">
      <c r="A3" s="2" t="inlineStr">
        <is>
          <t>Suivi des échéances et conformité réglementaire — 2026</t>
        </is>
      </c>
    </row>
    <row r="4" ht="22" customHeight="1"/>
    <row r="5" ht="22" customHeight="1">
      <c r="A5" s="21" t="inlineStr">
        <is>
          <t>Immatriculation</t>
        </is>
      </c>
      <c r="B5" s="21" t="inlineStr">
        <is>
          <t>Compagnie Assurance</t>
        </is>
      </c>
      <c r="C5" s="21" t="inlineStr">
        <is>
          <t>N° Contrat</t>
        </is>
      </c>
      <c r="D5" s="21" t="inlineStr">
        <is>
          <t>Type Couverture</t>
        </is>
      </c>
      <c r="E5" s="21" t="inlineStr">
        <is>
          <t>Date Début</t>
        </is>
      </c>
      <c r="F5" s="21" t="inlineStr">
        <is>
          <t>Date Fin</t>
        </is>
      </c>
      <c r="G5" s="21" t="inlineStr">
        <is>
          <t>Prime Annuelle (€)</t>
        </is>
      </c>
      <c r="H5" s="21" t="inlineStr">
        <is>
          <t>Franchise (€)</t>
        </is>
      </c>
      <c r="I5" s="21" t="inlineStr">
        <is>
          <t>Statut Contrat</t>
        </is>
      </c>
      <c r="J5" s="21" t="inlineStr">
        <is>
          <t>Renouvellement Auto</t>
        </is>
      </c>
    </row>
    <row r="6" ht="22" customHeight="1">
      <c r="A6" s="22" t="inlineStr">
        <is>
          <t>CL-130-CF</t>
        </is>
      </c>
      <c r="B6" s="22" t="inlineStr">
        <is>
          <t>MAIF</t>
        </is>
      </c>
      <c r="C6" s="22" t="inlineStr">
        <is>
          <t>CTR-2026-0001</t>
        </is>
      </c>
      <c r="D6" s="22" t="inlineStr">
        <is>
          <t>Tiers Étendu</t>
        </is>
      </c>
      <c r="E6" s="23" t="n">
        <v>45689</v>
      </c>
      <c r="F6" s="23" t="n">
        <v>46418</v>
      </c>
      <c r="G6" s="26" t="n">
        <v>1603</v>
      </c>
      <c r="H6" s="26" t="n">
        <v>500</v>
      </c>
      <c r="I6" s="25" t="inlineStr">
        <is>
          <t>En vigueur</t>
        </is>
      </c>
      <c r="J6" s="22" t="inlineStr">
        <is>
          <t>Non</t>
        </is>
      </c>
    </row>
    <row r="7" ht="22" customHeight="1">
      <c r="A7" s="27" t="inlineStr">
        <is>
          <t>GF-881-JC</t>
        </is>
      </c>
      <c r="B7" s="27" t="inlineStr">
        <is>
          <t>Generali</t>
        </is>
      </c>
      <c r="C7" s="27" t="inlineStr">
        <is>
          <t>CTR-2026-0002</t>
        </is>
      </c>
      <c r="D7" s="27" t="inlineStr">
        <is>
          <t>Flotte Entreprise</t>
        </is>
      </c>
      <c r="E7" s="28" t="n">
        <v>45778</v>
      </c>
      <c r="F7" s="28" t="n">
        <v>46507</v>
      </c>
      <c r="G7" s="30" t="n">
        <v>1162</v>
      </c>
      <c r="H7" s="30" t="n">
        <v>750</v>
      </c>
      <c r="I7" s="25" t="inlineStr">
        <is>
          <t>En vigueur</t>
        </is>
      </c>
      <c r="J7" s="27" t="inlineStr">
        <is>
          <t>Non</t>
        </is>
      </c>
    </row>
    <row r="8" ht="22" customHeight="1">
      <c r="A8" s="22" t="inlineStr">
        <is>
          <t>QW-691-EB</t>
        </is>
      </c>
      <c r="B8" s="22" t="inlineStr">
        <is>
          <t>AXA</t>
        </is>
      </c>
      <c r="C8" s="22" t="inlineStr">
        <is>
          <t>CTR-2026-0003</t>
        </is>
      </c>
      <c r="D8" s="22" t="inlineStr">
        <is>
          <t>Tiers Simple</t>
        </is>
      </c>
      <c r="E8" s="23" t="n">
        <v>45901</v>
      </c>
      <c r="F8" s="23" t="n">
        <v>46630</v>
      </c>
      <c r="G8" s="26" t="n">
        <v>2461</v>
      </c>
      <c r="H8" s="26" t="n">
        <v>750</v>
      </c>
      <c r="I8" s="25" t="inlineStr">
        <is>
          <t>En vigueur</t>
        </is>
      </c>
      <c r="J8" s="22" t="inlineStr">
        <is>
          <t>Non</t>
        </is>
      </c>
    </row>
    <row r="9" ht="22" customHeight="1">
      <c r="A9" s="27" t="inlineStr">
        <is>
          <t>YR-723-RN</t>
        </is>
      </c>
      <c r="B9" s="27" t="inlineStr">
        <is>
          <t>AG2R</t>
        </is>
      </c>
      <c r="C9" s="27" t="inlineStr">
        <is>
          <t>CTR-2026-0004</t>
        </is>
      </c>
      <c r="D9" s="27" t="inlineStr">
        <is>
          <t>Tiers Étendu</t>
        </is>
      </c>
      <c r="E9" s="28" t="n">
        <v>45658</v>
      </c>
      <c r="F9" s="28" t="n">
        <v>46387</v>
      </c>
      <c r="G9" s="30" t="n">
        <v>1744</v>
      </c>
      <c r="H9" s="30" t="n">
        <v>1500</v>
      </c>
      <c r="I9" s="25" t="inlineStr">
        <is>
          <t>En vigueur</t>
        </is>
      </c>
      <c r="J9" s="27" t="inlineStr">
        <is>
          <t>Oui</t>
        </is>
      </c>
    </row>
    <row r="10" ht="22" customHeight="1">
      <c r="A10" s="22" t="inlineStr">
        <is>
          <t>KB-680-XH</t>
        </is>
      </c>
      <c r="B10" s="22" t="inlineStr">
        <is>
          <t>Generali</t>
        </is>
      </c>
      <c r="C10" s="22" t="inlineStr">
        <is>
          <t>CTR-2026-0005</t>
        </is>
      </c>
      <c r="D10" s="22" t="inlineStr">
        <is>
          <t>Tiers Étendu</t>
        </is>
      </c>
      <c r="E10" s="23" t="n">
        <v>45658</v>
      </c>
      <c r="F10" s="23" t="n">
        <v>46387</v>
      </c>
      <c r="G10" s="26" t="n">
        <v>2350</v>
      </c>
      <c r="H10" s="26" t="n">
        <v>500</v>
      </c>
      <c r="I10" s="25" t="inlineStr">
        <is>
          <t>En vigueur</t>
        </is>
      </c>
      <c r="J10" s="22" t="inlineStr">
        <is>
          <t>Oui</t>
        </is>
      </c>
    </row>
    <row r="11" ht="22" customHeight="1">
      <c r="A11" s="27" t="inlineStr">
        <is>
          <t>JZ-241-NC</t>
        </is>
      </c>
      <c r="B11" s="27" t="inlineStr">
        <is>
          <t>MAAF</t>
        </is>
      </c>
      <c r="C11" s="27" t="inlineStr">
        <is>
          <t>CTR-2026-0006</t>
        </is>
      </c>
      <c r="D11" s="27" t="inlineStr">
        <is>
          <t>Tiers Simple</t>
        </is>
      </c>
      <c r="E11" s="28" t="n">
        <v>45748</v>
      </c>
      <c r="F11" s="28" t="n">
        <v>46477</v>
      </c>
      <c r="G11" s="30" t="n">
        <v>1640</v>
      </c>
      <c r="H11" s="30" t="n">
        <v>1000</v>
      </c>
      <c r="I11" s="25" t="inlineStr">
        <is>
          <t>En vigueur</t>
        </is>
      </c>
      <c r="J11" s="27" t="inlineStr">
        <is>
          <t>Oui</t>
        </is>
      </c>
    </row>
    <row r="12" ht="22" customHeight="1">
      <c r="A12" s="22" t="inlineStr">
        <is>
          <t>SC-649-UU</t>
        </is>
      </c>
      <c r="B12" s="22" t="inlineStr">
        <is>
          <t>GMF</t>
        </is>
      </c>
      <c r="C12" s="22" t="inlineStr">
        <is>
          <t>CTR-2026-0007</t>
        </is>
      </c>
      <c r="D12" s="22" t="inlineStr">
        <is>
          <t>Tiers Simple</t>
        </is>
      </c>
      <c r="E12" s="23" t="n">
        <v>45658</v>
      </c>
      <c r="F12" s="23" t="n">
        <v>46387</v>
      </c>
      <c r="G12" s="26" t="n">
        <v>1238</v>
      </c>
      <c r="H12" s="26" t="n">
        <v>1000</v>
      </c>
      <c r="I12" s="25" t="inlineStr">
        <is>
          <t>En vigueur</t>
        </is>
      </c>
      <c r="J12" s="22" t="inlineStr">
        <is>
          <t>Non</t>
        </is>
      </c>
    </row>
    <row r="13" ht="22" customHeight="1">
      <c r="A13" s="27" t="inlineStr">
        <is>
          <t>HR-723-EJ</t>
        </is>
      </c>
      <c r="B13" s="27" t="inlineStr">
        <is>
          <t>Allianz</t>
        </is>
      </c>
      <c r="C13" s="27" t="inlineStr">
        <is>
          <t>CTR-2026-0008</t>
        </is>
      </c>
      <c r="D13" s="27" t="inlineStr">
        <is>
          <t>Tiers Étendu</t>
        </is>
      </c>
      <c r="E13" s="28" t="n">
        <v>45931</v>
      </c>
      <c r="F13" s="28" t="n">
        <v>46660</v>
      </c>
      <c r="G13" s="30" t="n">
        <v>1631</v>
      </c>
      <c r="H13" s="30" t="n">
        <v>500</v>
      </c>
      <c r="I13" s="25" t="inlineStr">
        <is>
          <t>En vigueur</t>
        </is>
      </c>
      <c r="J13" s="27" t="inlineStr">
        <is>
          <t>Non</t>
        </is>
      </c>
    </row>
    <row r="14" ht="22" customHeight="1">
      <c r="A14" s="22" t="inlineStr">
        <is>
          <t>YC-597-VZ</t>
        </is>
      </c>
      <c r="B14" s="22" t="inlineStr">
        <is>
          <t>AG2R</t>
        </is>
      </c>
      <c r="C14" s="22" t="inlineStr">
        <is>
          <t>CTR-2026-0009</t>
        </is>
      </c>
      <c r="D14" s="22" t="inlineStr">
        <is>
          <t>Tiers Étendu</t>
        </is>
      </c>
      <c r="E14" s="23" t="n">
        <v>45748</v>
      </c>
      <c r="F14" s="23" t="n">
        <v>46477</v>
      </c>
      <c r="G14" s="26" t="n">
        <v>2065</v>
      </c>
      <c r="H14" s="26" t="n">
        <v>1500</v>
      </c>
      <c r="I14" s="25" t="inlineStr">
        <is>
          <t>En vigueur</t>
        </is>
      </c>
      <c r="J14" s="22" t="inlineStr">
        <is>
          <t>Oui</t>
        </is>
      </c>
    </row>
    <row r="15" ht="22" customHeight="1">
      <c r="A15" s="27" t="inlineStr">
        <is>
          <t>KS-482-LN</t>
        </is>
      </c>
      <c r="B15" s="27" t="inlineStr">
        <is>
          <t>AG2R</t>
        </is>
      </c>
      <c r="C15" s="27" t="inlineStr">
        <is>
          <t>CTR-2026-0010</t>
        </is>
      </c>
      <c r="D15" s="27" t="inlineStr">
        <is>
          <t>Tous Risques</t>
        </is>
      </c>
      <c r="E15" s="28" t="n">
        <v>45778</v>
      </c>
      <c r="F15" s="28" t="n">
        <v>46507</v>
      </c>
      <c r="G15" s="30" t="n">
        <v>3406</v>
      </c>
      <c r="H15" s="30" t="n">
        <v>500</v>
      </c>
      <c r="I15" s="25" t="inlineStr">
        <is>
          <t>En vigueur</t>
        </is>
      </c>
      <c r="J15" s="27" t="inlineStr">
        <is>
          <t>Non</t>
        </is>
      </c>
    </row>
    <row r="16" ht="22" customHeight="1">
      <c r="A16" s="22" t="inlineStr">
        <is>
          <t>FX-980-HN</t>
        </is>
      </c>
      <c r="B16" s="22" t="inlineStr">
        <is>
          <t>AXA</t>
        </is>
      </c>
      <c r="C16" s="22" t="inlineStr">
        <is>
          <t>CTR-2026-0011</t>
        </is>
      </c>
      <c r="D16" s="22" t="inlineStr">
        <is>
          <t>Tiers Simple</t>
        </is>
      </c>
      <c r="E16" s="23" t="n">
        <v>45839</v>
      </c>
      <c r="F16" s="23" t="n">
        <v>46568</v>
      </c>
      <c r="G16" s="26" t="n">
        <v>3493</v>
      </c>
      <c r="H16" s="26" t="n">
        <v>300</v>
      </c>
      <c r="I16" s="25" t="inlineStr">
        <is>
          <t>En vigueur</t>
        </is>
      </c>
      <c r="J16" s="22" t="inlineStr">
        <is>
          <t>Non</t>
        </is>
      </c>
    </row>
    <row r="17" ht="22" customHeight="1">
      <c r="A17" s="27" t="inlineStr">
        <is>
          <t>RJ-520-MT</t>
        </is>
      </c>
      <c r="B17" s="27" t="inlineStr">
        <is>
          <t>MAIF</t>
        </is>
      </c>
      <c r="C17" s="27" t="inlineStr">
        <is>
          <t>CTR-2026-0012</t>
        </is>
      </c>
      <c r="D17" s="27" t="inlineStr">
        <is>
          <t>Flotte Entreprise</t>
        </is>
      </c>
      <c r="E17" s="28" t="n">
        <v>45778</v>
      </c>
      <c r="F17" s="28" t="n">
        <v>46507</v>
      </c>
      <c r="G17" s="30" t="n">
        <v>2086</v>
      </c>
      <c r="H17" s="30" t="n">
        <v>750</v>
      </c>
      <c r="I17" s="25" t="inlineStr">
        <is>
          <t>En vigueur</t>
        </is>
      </c>
      <c r="J17" s="27" t="inlineStr">
        <is>
          <t>Oui</t>
        </is>
      </c>
    </row>
    <row r="18" ht="22" customHeight="1">
      <c r="A18" s="22" t="inlineStr">
        <is>
          <t>WB-927-WP</t>
        </is>
      </c>
      <c r="B18" s="22" t="inlineStr">
        <is>
          <t>AG2R</t>
        </is>
      </c>
      <c r="C18" s="22" t="inlineStr">
        <is>
          <t>CTR-2026-0013</t>
        </is>
      </c>
      <c r="D18" s="22" t="inlineStr">
        <is>
          <t>Tiers Simple</t>
        </is>
      </c>
      <c r="E18" s="23" t="n">
        <v>45870</v>
      </c>
      <c r="F18" s="23" t="n">
        <v>46599</v>
      </c>
      <c r="G18" s="26" t="n">
        <v>2834</v>
      </c>
      <c r="H18" s="26" t="n">
        <v>1000</v>
      </c>
      <c r="I18" s="25" t="inlineStr">
        <is>
          <t>En vigueur</t>
        </is>
      </c>
      <c r="J18" s="22" t="inlineStr">
        <is>
          <t>Oui</t>
        </is>
      </c>
    </row>
    <row r="19" ht="22" customHeight="1">
      <c r="A19" s="27" t="inlineStr">
        <is>
          <t>KZ-371-YU</t>
        </is>
      </c>
      <c r="B19" s="27" t="inlineStr">
        <is>
          <t>Groupama</t>
        </is>
      </c>
      <c r="C19" s="27" t="inlineStr">
        <is>
          <t>CTR-2026-0014</t>
        </is>
      </c>
      <c r="D19" s="27" t="inlineStr">
        <is>
          <t>Flotte Entreprise</t>
        </is>
      </c>
      <c r="E19" s="28" t="n">
        <v>45901</v>
      </c>
      <c r="F19" s="28" t="n">
        <v>46630</v>
      </c>
      <c r="G19" s="30" t="n">
        <v>2255</v>
      </c>
      <c r="H19" s="30" t="n">
        <v>300</v>
      </c>
      <c r="I19" s="25" t="inlineStr">
        <is>
          <t>En vigueur</t>
        </is>
      </c>
      <c r="J19" s="27" t="inlineStr">
        <is>
          <t>Non</t>
        </is>
      </c>
    </row>
    <row r="20" ht="22" customHeight="1">
      <c r="A20" s="22" t="inlineStr">
        <is>
          <t>BM-973-NB</t>
        </is>
      </c>
      <c r="B20" s="22" t="inlineStr">
        <is>
          <t>MAAF</t>
        </is>
      </c>
      <c r="C20" s="22" t="inlineStr">
        <is>
          <t>CTR-2026-0015</t>
        </is>
      </c>
      <c r="D20" s="22" t="inlineStr">
        <is>
          <t>Tous Risques</t>
        </is>
      </c>
      <c r="E20" s="23" t="n">
        <v>45901</v>
      </c>
      <c r="F20" s="23" t="n">
        <v>46630</v>
      </c>
      <c r="G20" s="26" t="n">
        <v>2532</v>
      </c>
      <c r="H20" s="26" t="n">
        <v>1000</v>
      </c>
      <c r="I20" s="25" t="inlineStr">
        <is>
          <t>En vigueur</t>
        </is>
      </c>
      <c r="J20" s="22" t="inlineStr">
        <is>
          <t>Oui</t>
        </is>
      </c>
    </row>
    <row r="21" ht="22" customHeight="1">
      <c r="A21" s="27" t="inlineStr">
        <is>
          <t>QL-697-PH</t>
        </is>
      </c>
      <c r="B21" s="27" t="inlineStr">
        <is>
          <t>GMF</t>
        </is>
      </c>
      <c r="C21" s="27" t="inlineStr">
        <is>
          <t>CTR-2026-0016</t>
        </is>
      </c>
      <c r="D21" s="27" t="inlineStr">
        <is>
          <t>Tiers Simple</t>
        </is>
      </c>
      <c r="E21" s="28" t="n">
        <v>45748</v>
      </c>
      <c r="F21" s="28" t="n">
        <v>46477</v>
      </c>
      <c r="G21" s="30" t="n">
        <v>3408</v>
      </c>
      <c r="H21" s="30" t="n">
        <v>750</v>
      </c>
      <c r="I21" s="25" t="inlineStr">
        <is>
          <t>En vigueur</t>
        </is>
      </c>
      <c r="J21" s="27" t="inlineStr">
        <is>
          <t>Non</t>
        </is>
      </c>
    </row>
    <row r="22" ht="22" customHeight="1">
      <c r="A22" s="22" t="inlineStr">
        <is>
          <t>ZB-318-ND</t>
        </is>
      </c>
      <c r="B22" s="22" t="inlineStr">
        <is>
          <t>GMF</t>
        </is>
      </c>
      <c r="C22" s="22" t="inlineStr">
        <is>
          <t>CTR-2026-0017</t>
        </is>
      </c>
      <c r="D22" s="22" t="inlineStr">
        <is>
          <t>Tiers Étendu</t>
        </is>
      </c>
      <c r="E22" s="23" t="n">
        <v>45901</v>
      </c>
      <c r="F22" s="23" t="n">
        <v>46630</v>
      </c>
      <c r="G22" s="26" t="n">
        <v>3423</v>
      </c>
      <c r="H22" s="26" t="n">
        <v>300</v>
      </c>
      <c r="I22" s="25" t="inlineStr">
        <is>
          <t>En vigueur</t>
        </is>
      </c>
      <c r="J22" s="22" t="inlineStr">
        <is>
          <t>Oui</t>
        </is>
      </c>
    </row>
    <row r="23" ht="22" customHeight="1">
      <c r="A23" s="27" t="inlineStr">
        <is>
          <t>VH-779-CX</t>
        </is>
      </c>
      <c r="B23" s="27" t="inlineStr">
        <is>
          <t>Generali</t>
        </is>
      </c>
      <c r="C23" s="27" t="inlineStr">
        <is>
          <t>CTR-2026-0018</t>
        </is>
      </c>
      <c r="D23" s="27" t="inlineStr">
        <is>
          <t>Tiers Simple</t>
        </is>
      </c>
      <c r="E23" s="28" t="n">
        <v>45870</v>
      </c>
      <c r="F23" s="28" t="n">
        <v>46599</v>
      </c>
      <c r="G23" s="30" t="n">
        <v>2141</v>
      </c>
      <c r="H23" s="30" t="n">
        <v>1000</v>
      </c>
      <c r="I23" s="25" t="inlineStr">
        <is>
          <t>En vigueur</t>
        </is>
      </c>
      <c r="J23" s="27" t="inlineStr">
        <is>
          <t>Non</t>
        </is>
      </c>
    </row>
    <row r="24" ht="22" customHeight="1">
      <c r="A24" s="22" t="inlineStr">
        <is>
          <t>NG-966-BR</t>
        </is>
      </c>
      <c r="B24" s="22" t="inlineStr">
        <is>
          <t>Allianz</t>
        </is>
      </c>
      <c r="C24" s="22" t="inlineStr">
        <is>
          <t>CTR-2026-0019</t>
        </is>
      </c>
      <c r="D24" s="22" t="inlineStr">
        <is>
          <t>Tiers Étendu</t>
        </is>
      </c>
      <c r="E24" s="23" t="n">
        <v>45962</v>
      </c>
      <c r="F24" s="23" t="n">
        <v>46691</v>
      </c>
      <c r="G24" s="26" t="n">
        <v>2807</v>
      </c>
      <c r="H24" s="26" t="n">
        <v>500</v>
      </c>
      <c r="I24" s="25" t="inlineStr">
        <is>
          <t>En vigueur</t>
        </is>
      </c>
      <c r="J24" s="22" t="inlineStr">
        <is>
          <t>Oui</t>
        </is>
      </c>
    </row>
    <row r="25" ht="22" customHeight="1">
      <c r="A25" s="27" t="inlineStr">
        <is>
          <t>YS-252-PW</t>
        </is>
      </c>
      <c r="B25" s="27" t="inlineStr">
        <is>
          <t>AXA</t>
        </is>
      </c>
      <c r="C25" s="27" t="inlineStr">
        <is>
          <t>CTR-2026-0020</t>
        </is>
      </c>
      <c r="D25" s="27" t="inlineStr">
        <is>
          <t>Tous Risques</t>
        </is>
      </c>
      <c r="E25" s="28" t="n">
        <v>45962</v>
      </c>
      <c r="F25" s="28" t="n">
        <v>46691</v>
      </c>
      <c r="G25" s="30" t="n">
        <v>2217</v>
      </c>
      <c r="H25" s="30" t="n">
        <v>1000</v>
      </c>
      <c r="I25" s="25" t="inlineStr">
        <is>
          <t>En vigueur</t>
        </is>
      </c>
      <c r="J25" s="27" t="inlineStr">
        <is>
          <t>Non</t>
        </is>
      </c>
    </row>
    <row r="26" ht="22" customHeight="1">
      <c r="A26" s="22" t="inlineStr">
        <is>
          <t>XK-735-TY</t>
        </is>
      </c>
      <c r="B26" s="22" t="inlineStr">
        <is>
          <t>Allianz</t>
        </is>
      </c>
      <c r="C26" s="22" t="inlineStr">
        <is>
          <t>CTR-2026-0021</t>
        </is>
      </c>
      <c r="D26" s="22" t="inlineStr">
        <is>
          <t>Flotte Entreprise</t>
        </is>
      </c>
      <c r="E26" s="23" t="n">
        <v>45901</v>
      </c>
      <c r="F26" s="23" t="n">
        <v>46630</v>
      </c>
      <c r="G26" s="26" t="n">
        <v>1203</v>
      </c>
      <c r="H26" s="26" t="n">
        <v>1500</v>
      </c>
      <c r="I26" s="25" t="inlineStr">
        <is>
          <t>En vigueur</t>
        </is>
      </c>
      <c r="J26" s="22" t="inlineStr">
        <is>
          <t>Non</t>
        </is>
      </c>
    </row>
    <row r="27" ht="22" customHeight="1">
      <c r="A27" s="27" t="inlineStr">
        <is>
          <t>CW-979-ME</t>
        </is>
      </c>
      <c r="B27" s="27" t="inlineStr">
        <is>
          <t>Generali</t>
        </is>
      </c>
      <c r="C27" s="27" t="inlineStr">
        <is>
          <t>CTR-2026-0022</t>
        </is>
      </c>
      <c r="D27" s="27" t="inlineStr">
        <is>
          <t>Tiers Étendu</t>
        </is>
      </c>
      <c r="E27" s="28" t="n">
        <v>45748</v>
      </c>
      <c r="F27" s="28" t="n">
        <v>46477</v>
      </c>
      <c r="G27" s="30" t="n">
        <v>3431</v>
      </c>
      <c r="H27" s="30" t="n">
        <v>1000</v>
      </c>
      <c r="I27" s="25" t="inlineStr">
        <is>
          <t>En vigueur</t>
        </is>
      </c>
      <c r="J27" s="27" t="inlineStr">
        <is>
          <t>Oui</t>
        </is>
      </c>
    </row>
    <row r="28" ht="22" customHeight="1">
      <c r="A28" s="22" t="inlineStr">
        <is>
          <t>KZ-649-HA</t>
        </is>
      </c>
      <c r="B28" s="22" t="inlineStr">
        <is>
          <t>Groupama</t>
        </is>
      </c>
      <c r="C28" s="22" t="inlineStr">
        <is>
          <t>CTR-2026-0023</t>
        </is>
      </c>
      <c r="D28" s="22" t="inlineStr">
        <is>
          <t>Flotte Entreprise</t>
        </is>
      </c>
      <c r="E28" s="23" t="n">
        <v>45778</v>
      </c>
      <c r="F28" s="23" t="n">
        <v>46507</v>
      </c>
      <c r="G28" s="26" t="n">
        <v>1642</v>
      </c>
      <c r="H28" s="26" t="n">
        <v>1500</v>
      </c>
      <c r="I28" s="25" t="inlineStr">
        <is>
          <t>En vigueur</t>
        </is>
      </c>
      <c r="J28" s="22" t="inlineStr">
        <is>
          <t>Oui</t>
        </is>
      </c>
    </row>
    <row r="29" ht="22" customHeight="1">
      <c r="A29" s="27" t="inlineStr">
        <is>
          <t>CX-294-GT</t>
        </is>
      </c>
      <c r="B29" s="27" t="inlineStr">
        <is>
          <t>Generali</t>
        </is>
      </c>
      <c r="C29" s="27" t="inlineStr">
        <is>
          <t>CTR-2026-0024</t>
        </is>
      </c>
      <c r="D29" s="27" t="inlineStr">
        <is>
          <t>Tous Risques</t>
        </is>
      </c>
      <c r="E29" s="28" t="n">
        <v>45931</v>
      </c>
      <c r="F29" s="28" t="n">
        <v>46660</v>
      </c>
      <c r="G29" s="30" t="n">
        <v>2749</v>
      </c>
      <c r="H29" s="30" t="n">
        <v>1500</v>
      </c>
      <c r="I29" s="25" t="inlineStr">
        <is>
          <t>En vigueur</t>
        </is>
      </c>
      <c r="J29" s="27" t="inlineStr">
        <is>
          <t>Oui</t>
        </is>
      </c>
    </row>
    <row r="30" ht="22" customHeight="1">
      <c r="A30" s="22" t="inlineStr">
        <is>
          <t>KK-402-PE</t>
        </is>
      </c>
      <c r="B30" s="22" t="inlineStr">
        <is>
          <t>Generali</t>
        </is>
      </c>
      <c r="C30" s="22" t="inlineStr">
        <is>
          <t>CTR-2026-0025</t>
        </is>
      </c>
      <c r="D30" s="22" t="inlineStr">
        <is>
          <t>Tiers Simple</t>
        </is>
      </c>
      <c r="E30" s="23" t="n">
        <v>45809</v>
      </c>
      <c r="F30" s="23" t="n">
        <v>46538</v>
      </c>
      <c r="G30" s="26" t="n">
        <v>2595</v>
      </c>
      <c r="H30" s="26" t="n">
        <v>750</v>
      </c>
      <c r="I30" s="25" t="inlineStr">
        <is>
          <t>En vigueur</t>
        </is>
      </c>
      <c r="J30" s="22" t="inlineStr">
        <is>
          <t>Oui</t>
        </is>
      </c>
    </row>
    <row r="31" ht="22" customHeight="1"/>
    <row r="32" ht="22" customHeight="1"/>
    <row r="33" ht="22" customHeight="1"/>
    <row r="34" ht="22" customHeight="1"/>
    <row r="35" ht="22" customHeight="1"/>
    <row r="36" ht="22" customHeight="1"/>
    <row r="37" ht="22" customHeight="1"/>
    <row r="38" ht="22" customHeight="1"/>
    <row r="39" ht="22" customHeight="1"/>
  </sheetData>
  <mergeCells count="2">
    <mergeCell ref="A1:J2"/>
    <mergeCell ref="A3:J3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I29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8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6" customWidth="1" min="10" max="10"/>
  </cols>
  <sheetData>
    <row r="1" ht="22" customHeight="1">
      <c r="A1" s="20" t="inlineStr">
        <is>
          <t>📊  ANALYSE DES COÛTS ET KILOMÉTRAGES PAR VÉHICULE</t>
        </is>
      </c>
    </row>
    <row r="2" ht="22" customHeight="1"/>
    <row r="3" ht="22" customHeight="1"/>
    <row r="4" ht="22" customHeight="1">
      <c r="A4" s="21" t="inlineStr">
        <is>
          <t>Immatriculation</t>
        </is>
      </c>
      <c r="B4" s="21" t="inlineStr">
        <is>
          <t>Marque/Modèle</t>
        </is>
      </c>
      <c r="C4" s="21" t="inlineStr">
        <is>
          <t>Km Totaux</t>
        </is>
      </c>
      <c r="D4" s="21" t="inlineStr">
        <is>
          <t>Coût Carburant (€)</t>
        </is>
      </c>
      <c r="E4" s="21" t="inlineStr">
        <is>
          <t>Coût Maintenance (€)</t>
        </is>
      </c>
      <c r="F4" s="21" t="inlineStr">
        <is>
          <t>Coût Total (€)</t>
        </is>
      </c>
      <c r="G4" s="21" t="inlineStr">
        <is>
          <t>Coût/Km (€)</t>
        </is>
      </c>
      <c r="H4" s="21" t="inlineStr">
        <is>
          <t>Score Efficience</t>
        </is>
      </c>
    </row>
    <row r="5" ht="22" customHeight="1">
      <c r="A5" s="22" t="inlineStr">
        <is>
          <t>CL-130-CF</t>
        </is>
      </c>
      <c r="B5" s="22" t="inlineStr">
        <is>
          <t>Peugeot 208</t>
        </is>
      </c>
      <c r="C5" s="24" t="n">
        <v>78513</v>
      </c>
      <c r="D5" s="26" t="n">
        <v>10411</v>
      </c>
      <c r="E5" s="26" t="n">
        <v>7592</v>
      </c>
      <c r="F5" s="26" t="n">
        <v>18003</v>
      </c>
      <c r="G5" s="46" t="n">
        <v>22.93</v>
      </c>
      <c r="H5" s="22" t="inlineStr">
        <is>
          <t>⭐</t>
        </is>
      </c>
    </row>
    <row r="6" ht="22" customHeight="1">
      <c r="A6" s="27" t="inlineStr">
        <is>
          <t>GF-881-JC</t>
        </is>
      </c>
      <c r="B6" s="27" t="inlineStr">
        <is>
          <t>Volkswagen Crafter</t>
        </is>
      </c>
      <c r="C6" s="29" t="n">
        <v>174472</v>
      </c>
      <c r="D6" s="30" t="n">
        <v>10629</v>
      </c>
      <c r="E6" s="30" t="n">
        <v>4201</v>
      </c>
      <c r="F6" s="30" t="n">
        <v>14830</v>
      </c>
      <c r="G6" s="47" t="n">
        <v>8.5</v>
      </c>
      <c r="H6" s="27" t="inlineStr">
        <is>
          <t>⭐</t>
        </is>
      </c>
    </row>
    <row r="7" ht="22" customHeight="1">
      <c r="A7" s="22" t="inlineStr">
        <is>
          <t>QW-691-EB</t>
        </is>
      </c>
      <c r="B7" s="22" t="inlineStr">
        <is>
          <t>Dacia Logan</t>
        </is>
      </c>
      <c r="C7" s="24" t="n">
        <v>140435</v>
      </c>
      <c r="D7" s="26" t="n">
        <v>11320</v>
      </c>
      <c r="E7" s="26" t="n">
        <v>7504</v>
      </c>
      <c r="F7" s="26" t="n">
        <v>18824</v>
      </c>
      <c r="G7" s="46" t="n">
        <v>13.4</v>
      </c>
      <c r="H7" s="22" t="inlineStr">
        <is>
          <t>⭐</t>
        </is>
      </c>
    </row>
    <row r="8" ht="22" customHeight="1">
      <c r="A8" s="27" t="inlineStr">
        <is>
          <t>YR-723-RN</t>
        </is>
      </c>
      <c r="B8" s="27" t="inlineStr">
        <is>
          <t>Volkswagen Golf</t>
        </is>
      </c>
      <c r="C8" s="29" t="n">
        <v>115638</v>
      </c>
      <c r="D8" s="30" t="n">
        <v>6111</v>
      </c>
      <c r="E8" s="30" t="n">
        <v>2012</v>
      </c>
      <c r="F8" s="30" t="n">
        <v>8123</v>
      </c>
      <c r="G8" s="47" t="n">
        <v>7.02</v>
      </c>
      <c r="H8" s="27" t="inlineStr">
        <is>
          <t>⭐</t>
        </is>
      </c>
    </row>
    <row r="9" ht="22" customHeight="1">
      <c r="A9" s="22" t="inlineStr">
        <is>
          <t>KB-680-XH</t>
        </is>
      </c>
      <c r="B9" s="22" t="inlineStr">
        <is>
          <t>Ford Transit</t>
        </is>
      </c>
      <c r="C9" s="24" t="n">
        <v>77570</v>
      </c>
      <c r="D9" s="26" t="n">
        <v>11387</v>
      </c>
      <c r="E9" s="26" t="n">
        <v>4397</v>
      </c>
      <c r="F9" s="26" t="n">
        <v>15784</v>
      </c>
      <c r="G9" s="46" t="n">
        <v>20.35</v>
      </c>
      <c r="H9" s="22" t="inlineStr">
        <is>
          <t>⭐</t>
        </is>
      </c>
    </row>
    <row r="10" ht="22" customHeight="1">
      <c r="A10" s="27" t="inlineStr">
        <is>
          <t>JZ-241-NC</t>
        </is>
      </c>
      <c r="B10" s="27" t="inlineStr">
        <is>
          <t>Toyota Corolla</t>
        </is>
      </c>
      <c r="C10" s="29" t="n">
        <v>167159</v>
      </c>
      <c r="D10" s="30" t="n">
        <v>6050</v>
      </c>
      <c r="E10" s="30" t="n">
        <v>1271</v>
      </c>
      <c r="F10" s="30" t="n">
        <v>7321</v>
      </c>
      <c r="G10" s="47" t="n">
        <v>4.38</v>
      </c>
      <c r="H10" s="27" t="inlineStr">
        <is>
          <t>⭐</t>
        </is>
      </c>
    </row>
    <row r="11" ht="22" customHeight="1">
      <c r="A11" s="22" t="inlineStr">
        <is>
          <t>SC-649-UU</t>
        </is>
      </c>
      <c r="B11" s="22" t="inlineStr">
        <is>
          <t>Citroën Jumpy</t>
        </is>
      </c>
      <c r="C11" s="24" t="n">
        <v>120039</v>
      </c>
      <c r="D11" s="26" t="n">
        <v>10316</v>
      </c>
      <c r="E11" s="26" t="n">
        <v>2985</v>
      </c>
      <c r="F11" s="26" t="n">
        <v>13301</v>
      </c>
      <c r="G11" s="46" t="n">
        <v>11.08</v>
      </c>
      <c r="H11" s="22" t="inlineStr">
        <is>
          <t>⭐</t>
        </is>
      </c>
    </row>
    <row r="12" ht="22" customHeight="1">
      <c r="A12" s="27" t="inlineStr">
        <is>
          <t>HR-723-EJ</t>
        </is>
      </c>
      <c r="B12" s="27" t="inlineStr">
        <is>
          <t>Ford Focus</t>
        </is>
      </c>
      <c r="C12" s="29" t="n">
        <v>89045</v>
      </c>
      <c r="D12" s="30" t="n">
        <v>5323</v>
      </c>
      <c r="E12" s="30" t="n">
        <v>1242</v>
      </c>
      <c r="F12" s="30" t="n">
        <v>6565</v>
      </c>
      <c r="G12" s="47" t="n">
        <v>7.37</v>
      </c>
      <c r="H12" s="27" t="inlineStr">
        <is>
          <t>⭐</t>
        </is>
      </c>
    </row>
    <row r="13" ht="22" customHeight="1">
      <c r="A13" s="22" t="inlineStr">
        <is>
          <t>YC-597-VZ</t>
        </is>
      </c>
      <c r="B13" s="22" t="inlineStr">
        <is>
          <t>Renault Master</t>
        </is>
      </c>
      <c r="C13" s="24" t="n">
        <v>49325</v>
      </c>
      <c r="D13" s="26" t="n">
        <v>11825</v>
      </c>
      <c r="E13" s="26" t="n">
        <v>7132</v>
      </c>
      <c r="F13" s="26" t="n">
        <v>18957</v>
      </c>
      <c r="G13" s="46" t="n">
        <v>38.43</v>
      </c>
      <c r="H13" s="22" t="inlineStr">
        <is>
          <t>⭐</t>
        </is>
      </c>
    </row>
    <row r="14" ht="22" customHeight="1">
      <c r="A14" s="27" t="inlineStr">
        <is>
          <t>KS-482-LN</t>
        </is>
      </c>
      <c r="B14" s="27" t="inlineStr">
        <is>
          <t>Toyota RAV4</t>
        </is>
      </c>
      <c r="C14" s="29" t="n">
        <v>179014</v>
      </c>
      <c r="D14" s="30" t="n">
        <v>3686</v>
      </c>
      <c r="E14" s="30" t="n">
        <v>5377</v>
      </c>
      <c r="F14" s="30" t="n">
        <v>9063</v>
      </c>
      <c r="G14" s="47" t="n">
        <v>5.06</v>
      </c>
      <c r="H14" s="27" t="inlineStr">
        <is>
          <t>⭐</t>
        </is>
      </c>
    </row>
    <row r="15" ht="22" customHeight="1">
      <c r="A15" s="22" t="inlineStr">
        <is>
          <t>FX-980-HN</t>
        </is>
      </c>
      <c r="B15" s="22" t="inlineStr">
        <is>
          <t>Peugeot Partner</t>
        </is>
      </c>
      <c r="C15" s="24" t="n">
        <v>80323</v>
      </c>
      <c r="D15" s="26" t="n">
        <v>9490</v>
      </c>
      <c r="E15" s="26" t="n">
        <v>4210</v>
      </c>
      <c r="F15" s="26" t="n">
        <v>13700</v>
      </c>
      <c r="G15" s="46" t="n">
        <v>17.06</v>
      </c>
      <c r="H15" s="22" t="inlineStr">
        <is>
          <t>⭐</t>
        </is>
      </c>
    </row>
    <row r="16" ht="22" customHeight="1">
      <c r="A16" s="27" t="inlineStr">
        <is>
          <t>RJ-520-MT</t>
        </is>
      </c>
      <c r="B16" s="27" t="inlineStr">
        <is>
          <t>Volkswagen Crafter</t>
        </is>
      </c>
      <c r="C16" s="29" t="n">
        <v>171050</v>
      </c>
      <c r="D16" s="30" t="n">
        <v>5580</v>
      </c>
      <c r="E16" s="30" t="n">
        <v>5604</v>
      </c>
      <c r="F16" s="30" t="n">
        <v>11184</v>
      </c>
      <c r="G16" s="47" t="n">
        <v>6.54</v>
      </c>
      <c r="H16" s="27" t="inlineStr">
        <is>
          <t>⭐</t>
        </is>
      </c>
    </row>
    <row r="17" ht="22" customHeight="1">
      <c r="A17" s="22" t="inlineStr">
        <is>
          <t>WB-927-WP</t>
        </is>
      </c>
      <c r="B17" s="22" t="inlineStr">
        <is>
          <t>BMW Série 1</t>
        </is>
      </c>
      <c r="C17" s="24" t="n">
        <v>160584</v>
      </c>
      <c r="D17" s="26" t="n">
        <v>3245</v>
      </c>
      <c r="E17" s="26" t="n">
        <v>7313</v>
      </c>
      <c r="F17" s="26" t="n">
        <v>10558</v>
      </c>
      <c r="G17" s="46" t="n">
        <v>6.57</v>
      </c>
      <c r="H17" s="22" t="inlineStr">
        <is>
          <t>⭐</t>
        </is>
      </c>
    </row>
    <row r="18" ht="22" customHeight="1">
      <c r="A18" s="27" t="inlineStr">
        <is>
          <t>KZ-371-YU</t>
        </is>
      </c>
      <c r="B18" s="27" t="inlineStr">
        <is>
          <t>Renault Clio</t>
        </is>
      </c>
      <c r="C18" s="29" t="n">
        <v>126539</v>
      </c>
      <c r="D18" s="30" t="n">
        <v>11656</v>
      </c>
      <c r="E18" s="30" t="n">
        <v>1017</v>
      </c>
      <c r="F18" s="30" t="n">
        <v>12673</v>
      </c>
      <c r="G18" s="47" t="n">
        <v>10.02</v>
      </c>
      <c r="H18" s="27" t="inlineStr">
        <is>
          <t>⭐</t>
        </is>
      </c>
    </row>
    <row r="19" ht="22" customHeight="1">
      <c r="A19" s="22" t="inlineStr">
        <is>
          <t>BM-973-NB</t>
        </is>
      </c>
      <c r="B19" s="22" t="inlineStr">
        <is>
          <t>Seat Arona</t>
        </is>
      </c>
      <c r="C19" s="24" t="n">
        <v>77068</v>
      </c>
      <c r="D19" s="26" t="n">
        <v>3975</v>
      </c>
      <c r="E19" s="26" t="n">
        <v>792</v>
      </c>
      <c r="F19" s="26" t="n">
        <v>4767</v>
      </c>
      <c r="G19" s="46" t="n">
        <v>6.19</v>
      </c>
      <c r="H19" s="22" t="inlineStr">
        <is>
          <t>⭐</t>
        </is>
      </c>
    </row>
    <row r="20" ht="22" customHeight="1">
      <c r="A20" s="27" t="inlineStr">
        <is>
          <t>QL-697-PH</t>
        </is>
      </c>
      <c r="B20" s="27" t="inlineStr">
        <is>
          <t>Peugeot Boxer</t>
        </is>
      </c>
      <c r="C20" s="29" t="n">
        <v>81657</v>
      </c>
      <c r="D20" s="30" t="n">
        <v>6116</v>
      </c>
      <c r="E20" s="30" t="n">
        <v>7705</v>
      </c>
      <c r="F20" s="30" t="n">
        <v>13821</v>
      </c>
      <c r="G20" s="47" t="n">
        <v>16.93</v>
      </c>
      <c r="H20" s="27" t="inlineStr">
        <is>
          <t>⭐</t>
        </is>
      </c>
    </row>
    <row r="21" ht="22" customHeight="1">
      <c r="A21" s="22" t="inlineStr">
        <is>
          <t>ZB-318-ND</t>
        </is>
      </c>
      <c r="B21" s="22" t="inlineStr">
        <is>
          <t>BMW Série 3</t>
        </is>
      </c>
      <c r="C21" s="24" t="n">
        <v>98642</v>
      </c>
      <c r="D21" s="26" t="n">
        <v>6963</v>
      </c>
      <c r="E21" s="26" t="n">
        <v>5412</v>
      </c>
      <c r="F21" s="26" t="n">
        <v>12375</v>
      </c>
      <c r="G21" s="46" t="n">
        <v>12.55</v>
      </c>
      <c r="H21" s="22" t="inlineStr">
        <is>
          <t>⭐</t>
        </is>
      </c>
    </row>
    <row r="22" ht="22" customHeight="1">
      <c r="A22" s="27" t="inlineStr">
        <is>
          <t>VH-779-CX</t>
        </is>
      </c>
      <c r="B22" s="27" t="inlineStr">
        <is>
          <t>BMW X1</t>
        </is>
      </c>
      <c r="C22" s="29" t="n">
        <v>162401</v>
      </c>
      <c r="D22" s="30" t="n">
        <v>3492</v>
      </c>
      <c r="E22" s="30" t="n">
        <v>6874</v>
      </c>
      <c r="F22" s="30" t="n">
        <v>10366</v>
      </c>
      <c r="G22" s="47" t="n">
        <v>6.38</v>
      </c>
      <c r="H22" s="27" t="inlineStr">
        <is>
          <t>⭐</t>
        </is>
      </c>
    </row>
    <row r="23" ht="22" customHeight="1">
      <c r="A23" s="22" t="inlineStr">
        <is>
          <t>NG-966-BR</t>
        </is>
      </c>
      <c r="B23" s="22" t="inlineStr">
        <is>
          <t>Seat Leon</t>
        </is>
      </c>
      <c r="C23" s="24" t="n">
        <v>75215</v>
      </c>
      <c r="D23" s="26" t="n">
        <v>10601</v>
      </c>
      <c r="E23" s="26" t="n">
        <v>3172</v>
      </c>
      <c r="F23" s="26" t="n">
        <v>13773</v>
      </c>
      <c r="G23" s="46" t="n">
        <v>18.31</v>
      </c>
      <c r="H23" s="22" t="inlineStr">
        <is>
          <t>⭐</t>
        </is>
      </c>
    </row>
    <row r="24" ht="22" customHeight="1">
      <c r="A24" s="27" t="inlineStr">
        <is>
          <t>YS-252-PW</t>
        </is>
      </c>
      <c r="B24" s="27" t="inlineStr">
        <is>
          <t>BMW Série 3</t>
        </is>
      </c>
      <c r="C24" s="29" t="n">
        <v>135824</v>
      </c>
      <c r="D24" s="30" t="n">
        <v>10217</v>
      </c>
      <c r="E24" s="30" t="n">
        <v>5341</v>
      </c>
      <c r="F24" s="30" t="n">
        <v>15558</v>
      </c>
      <c r="G24" s="47" t="n">
        <v>11.45</v>
      </c>
      <c r="H24" s="27" t="inlineStr">
        <is>
          <t>⭐</t>
        </is>
      </c>
    </row>
    <row r="25" ht="22" customHeight="1">
      <c r="A25" s="22" t="inlineStr">
        <is>
          <t>XK-735-TY</t>
        </is>
      </c>
      <c r="B25" s="22" t="inlineStr">
        <is>
          <t>Ford Focus</t>
        </is>
      </c>
      <c r="C25" s="24" t="n">
        <v>30458</v>
      </c>
      <c r="D25" s="26" t="n">
        <v>6200</v>
      </c>
      <c r="E25" s="26" t="n">
        <v>4752</v>
      </c>
      <c r="F25" s="26" t="n">
        <v>10952</v>
      </c>
      <c r="G25" s="46" t="n">
        <v>35.96</v>
      </c>
      <c r="H25" s="22" t="inlineStr">
        <is>
          <t>⭐</t>
        </is>
      </c>
    </row>
    <row r="26" ht="22" customHeight="1">
      <c r="A26" s="27" t="inlineStr">
        <is>
          <t>CW-979-ME</t>
        </is>
      </c>
      <c r="B26" s="27" t="inlineStr">
        <is>
          <t>Ford Fiesta</t>
        </is>
      </c>
      <c r="C26" s="29" t="n">
        <v>127928</v>
      </c>
      <c r="D26" s="30" t="n">
        <v>6828</v>
      </c>
      <c r="E26" s="30" t="n">
        <v>5745</v>
      </c>
      <c r="F26" s="30" t="n">
        <v>12573</v>
      </c>
      <c r="G26" s="47" t="n">
        <v>9.83</v>
      </c>
      <c r="H26" s="27" t="inlineStr">
        <is>
          <t>⭐</t>
        </is>
      </c>
    </row>
    <row r="27" ht="22" customHeight="1">
      <c r="A27" s="22" t="inlineStr">
        <is>
          <t>KZ-649-HA</t>
        </is>
      </c>
      <c r="B27" s="22" t="inlineStr">
        <is>
          <t>Volkswagen Passat</t>
        </is>
      </c>
      <c r="C27" s="24" t="n">
        <v>124455</v>
      </c>
      <c r="D27" s="26" t="n">
        <v>7819</v>
      </c>
      <c r="E27" s="26" t="n">
        <v>4594</v>
      </c>
      <c r="F27" s="26" t="n">
        <v>12413</v>
      </c>
      <c r="G27" s="46" t="n">
        <v>9.970000000000001</v>
      </c>
      <c r="H27" s="22" t="inlineStr">
        <is>
          <t>⭐</t>
        </is>
      </c>
    </row>
    <row r="28" ht="22" customHeight="1">
      <c r="A28" s="27" t="inlineStr">
        <is>
          <t>CX-294-GT</t>
        </is>
      </c>
      <c r="B28" s="27" t="inlineStr">
        <is>
          <t>Mercedes Classe A</t>
        </is>
      </c>
      <c r="C28" s="29" t="n">
        <v>110619</v>
      </c>
      <c r="D28" s="30" t="n">
        <v>3075</v>
      </c>
      <c r="E28" s="30" t="n">
        <v>5926</v>
      </c>
      <c r="F28" s="30" t="n">
        <v>9001</v>
      </c>
      <c r="G28" s="47" t="n">
        <v>8.140000000000001</v>
      </c>
      <c r="H28" s="27" t="inlineStr">
        <is>
          <t>⭐</t>
        </is>
      </c>
    </row>
    <row r="29" ht="22" customHeight="1">
      <c r="A29" s="22" t="inlineStr">
        <is>
          <t>KK-402-PE</t>
        </is>
      </c>
      <c r="B29" s="22" t="inlineStr">
        <is>
          <t>Volkswagen Caddy</t>
        </is>
      </c>
      <c r="C29" s="24" t="n">
        <v>106559</v>
      </c>
      <c r="D29" s="26" t="n">
        <v>4392</v>
      </c>
      <c r="E29" s="26" t="n">
        <v>4246</v>
      </c>
      <c r="F29" s="26" t="n">
        <v>8638</v>
      </c>
      <c r="G29" s="46" t="n">
        <v>8.109999999999999</v>
      </c>
      <c r="H29" s="22" t="inlineStr">
        <is>
          <t>⭐</t>
        </is>
      </c>
    </row>
    <row r="30" ht="22" customHeight="1"/>
    <row r="31" ht="22" customHeight="1"/>
    <row r="32" ht="22" customHeight="1"/>
    <row r="33" ht="22" customHeight="1"/>
    <row r="34" ht="22" customHeight="1"/>
    <row r="35" ht="22" customHeight="1"/>
    <row r="36" ht="22" customHeight="1"/>
    <row r="37" ht="22" customHeight="1"/>
    <row r="38" ht="22" customHeight="1"/>
    <row r="39" ht="22" customHeight="1"/>
    <row r="40" ht="22" customHeight="1"/>
    <row r="41" ht="22" customHeight="1"/>
    <row r="42" ht="22" customHeight="1"/>
    <row r="43" ht="22" customHeight="1"/>
    <row r="44" ht="22" customHeight="1"/>
    <row r="45" ht="22" customHeight="1"/>
    <row r="46" ht="22" customHeight="1"/>
    <row r="47" ht="22" customHeight="1"/>
    <row r="48" ht="22" customHeight="1"/>
    <row r="49" ht="22" customHeight="1"/>
    <row r="50" ht="22" customHeight="1"/>
    <row r="51" ht="22" customHeight="1"/>
    <row r="52" ht="22" customHeight="1"/>
    <row r="53" ht="22" customHeight="1"/>
    <row r="54" ht="22" customHeight="1"/>
    <row r="55" ht="22" customHeight="1"/>
    <row r="56" ht="22" customHeight="1"/>
    <row r="57" ht="22" customHeight="1"/>
    <row r="58" ht="22" customHeight="1"/>
    <row r="59" ht="22" customHeight="1"/>
  </sheetData>
  <mergeCells count="1">
    <mergeCell ref="A1:I2"/>
  </mergeCells>
  <pageMargins left="0.75" right="0.75" top="1" bottom="1" header="0.5" footer="0.5"/>
  <drawing xmlns:r="http://schemas.openxmlformats.org/officeDocument/2006/relationships" r:id="rId1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G15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0" customWidth="1" min="2" max="2"/>
    <col width="18" customWidth="1" min="3" max="3"/>
    <col width="22" customWidth="1" min="4" max="4"/>
    <col width="16" customWidth="1" min="5" max="5"/>
    <col width="14" customWidth="1" min="6" max="6"/>
    <col width="14" customWidth="1" min="7" max="7"/>
    <col width="6" customWidth="1" min="8" max="8"/>
  </cols>
  <sheetData>
    <row r="1" ht="22" customHeight="1">
      <c r="A1" s="48" t="inlineStr">
        <is>
          <t>🔔  ALERTES &amp; ÉCHÉANCES CRITIQUES</t>
        </is>
      </c>
    </row>
    <row r="2" ht="22" customHeight="1"/>
    <row r="3" ht="22" customHeight="1">
      <c r="A3" s="49" t="inlineStr">
        <is>
          <t>Tableau de suivi des échéances — Mis à jour le 03/03/2026</t>
        </is>
      </c>
    </row>
    <row r="4" ht="22" customHeight="1"/>
    <row r="5" ht="22" customHeight="1">
      <c r="A5" s="50" t="inlineStr">
        <is>
          <t>Immatriculation</t>
        </is>
      </c>
      <c r="B5" s="50" t="inlineStr">
        <is>
          <t>Type Alerte</t>
        </is>
      </c>
      <c r="C5" s="50" t="inlineStr">
        <is>
          <t>Description</t>
        </is>
      </c>
      <c r="D5" s="50" t="inlineStr">
        <is>
          <t>Date Échéance</t>
        </is>
      </c>
      <c r="E5" s="50" t="inlineStr">
        <is>
          <t>Jours Restants</t>
        </is>
      </c>
      <c r="F5" s="50" t="inlineStr">
        <is>
          <t>Priorité</t>
        </is>
      </c>
    </row>
    <row r="6" ht="22" customHeight="1">
      <c r="A6" s="51" t="inlineStr">
        <is>
          <t>BM-973-NB</t>
        </is>
      </c>
      <c r="B6" s="51" t="inlineStr">
        <is>
          <t>Contrôle Technique</t>
        </is>
      </c>
      <c r="C6" s="51" t="inlineStr">
        <is>
          <t>CT expiré depuis 31 jours</t>
        </is>
      </c>
      <c r="D6" s="52" t="n">
        <v>46053.8379241406</v>
      </c>
      <c r="E6" s="51" t="n">
        <v>-31</v>
      </c>
      <c r="F6" s="51" t="inlineStr">
        <is>
          <t>🔴 CRITIQUE</t>
        </is>
      </c>
    </row>
    <row r="7" ht="22" customHeight="1">
      <c r="A7" s="53" t="inlineStr">
        <is>
          <t>CL-130-CF</t>
        </is>
      </c>
      <c r="B7" s="53" t="inlineStr">
        <is>
          <t>Contrôle Technique</t>
        </is>
      </c>
      <c r="C7" s="53" t="inlineStr">
        <is>
          <t>CT à renouveler dans 11 jours</t>
        </is>
      </c>
      <c r="D7" s="54" t="n">
        <v>46095.8379241406</v>
      </c>
      <c r="E7" s="53" t="n">
        <v>11</v>
      </c>
      <c r="F7" s="53" t="inlineStr">
        <is>
          <t>🟠 URGENT</t>
        </is>
      </c>
    </row>
    <row r="8" ht="22" customHeight="1">
      <c r="A8" s="53" t="inlineStr">
        <is>
          <t>YR-723-RN</t>
        </is>
      </c>
      <c r="B8" s="53" t="inlineStr">
        <is>
          <t>Contrôle Technique</t>
        </is>
      </c>
      <c r="C8" s="53" t="inlineStr">
        <is>
          <t>CT à renouveler dans 23 jours</t>
        </is>
      </c>
      <c r="D8" s="54" t="n">
        <v>46107.8379241406</v>
      </c>
      <c r="E8" s="53" t="n">
        <v>23</v>
      </c>
      <c r="F8" s="53" t="inlineStr">
        <is>
          <t>🟠 URGENT</t>
        </is>
      </c>
    </row>
    <row r="9" ht="22" customHeight="1">
      <c r="A9" s="55" t="inlineStr">
        <is>
          <t>QL-697-PH</t>
        </is>
      </c>
      <c r="B9" s="55" t="inlineStr">
        <is>
          <t>Assurance</t>
        </is>
      </c>
      <c r="C9" s="55" t="inlineStr">
        <is>
          <t>Assurance à renouveler dans 31 jours</t>
        </is>
      </c>
      <c r="D9" s="56" t="n">
        <v>46115.8379241406</v>
      </c>
      <c r="E9" s="55" t="n">
        <v>31</v>
      </c>
      <c r="F9" s="55" t="inlineStr">
        <is>
          <t>🟡 ATTENTION</t>
        </is>
      </c>
    </row>
    <row r="10" ht="22" customHeight="1">
      <c r="A10" s="55" t="inlineStr">
        <is>
          <t>QW-691-EB</t>
        </is>
      </c>
      <c r="B10" s="55" t="inlineStr">
        <is>
          <t>Assurance</t>
        </is>
      </c>
      <c r="C10" s="55" t="inlineStr">
        <is>
          <t>Assurance à renouveler dans 33 jours</t>
        </is>
      </c>
      <c r="D10" s="56" t="n">
        <v>46117.8379241406</v>
      </c>
      <c r="E10" s="55" t="n">
        <v>33</v>
      </c>
      <c r="F10" s="55" t="inlineStr">
        <is>
          <t>🟡 ATTENTION</t>
        </is>
      </c>
    </row>
    <row r="11" ht="22" customHeight="1">
      <c r="A11" s="55" t="inlineStr">
        <is>
          <t>WB-927-WP</t>
        </is>
      </c>
      <c r="B11" s="55" t="inlineStr">
        <is>
          <t>Assurance</t>
        </is>
      </c>
      <c r="C11" s="55" t="inlineStr">
        <is>
          <t>Assurance à renouveler dans 41 jours</t>
        </is>
      </c>
      <c r="D11" s="56" t="n">
        <v>46125.8379241406</v>
      </c>
      <c r="E11" s="55" t="n">
        <v>41</v>
      </c>
      <c r="F11" s="55" t="inlineStr">
        <is>
          <t>🟡 ATTENTION</t>
        </is>
      </c>
    </row>
    <row r="12" ht="22" customHeight="1">
      <c r="A12" s="55" t="inlineStr">
        <is>
          <t>XK-735-TY</t>
        </is>
      </c>
      <c r="B12" s="55" t="inlineStr">
        <is>
          <t>Assurance</t>
        </is>
      </c>
      <c r="C12" s="55" t="inlineStr">
        <is>
          <t>Assurance à renouveler dans 77 jours</t>
        </is>
      </c>
      <c r="D12" s="56" t="n">
        <v>46161.8379241406</v>
      </c>
      <c r="E12" s="55" t="n">
        <v>77</v>
      </c>
      <c r="F12" s="55" t="inlineStr">
        <is>
          <t>🟡 ATTENTION</t>
        </is>
      </c>
    </row>
    <row r="13" ht="22" customHeight="1">
      <c r="A13" s="55" t="inlineStr">
        <is>
          <t>KS-482-LN</t>
        </is>
      </c>
      <c r="B13" s="55" t="inlineStr">
        <is>
          <t>Assurance</t>
        </is>
      </c>
      <c r="C13" s="55" t="inlineStr">
        <is>
          <t>Assurance à renouveler dans 78 jours</t>
        </is>
      </c>
      <c r="D13" s="56" t="n">
        <v>46162.8379241406</v>
      </c>
      <c r="E13" s="55" t="n">
        <v>78</v>
      </c>
      <c r="F13" s="55" t="inlineStr">
        <is>
          <t>🟡 ATTENTION</t>
        </is>
      </c>
    </row>
    <row r="14" ht="22" customHeight="1">
      <c r="A14" s="55" t="inlineStr">
        <is>
          <t>GF-881-JC</t>
        </is>
      </c>
      <c r="B14" s="55" t="inlineStr">
        <is>
          <t>Contrôle Technique</t>
        </is>
      </c>
      <c r="C14" s="55" t="inlineStr">
        <is>
          <t>CT à renouveler dans 82 jours</t>
        </is>
      </c>
      <c r="D14" s="56" t="n">
        <v>46166.8379241406</v>
      </c>
      <c r="E14" s="55" t="n">
        <v>82</v>
      </c>
      <c r="F14" s="55" t="inlineStr">
        <is>
          <t>🟡 ATTENTION</t>
        </is>
      </c>
    </row>
    <row r="15" ht="22" customHeight="1">
      <c r="A15" s="55" t="inlineStr">
        <is>
          <t>FX-980-HN</t>
        </is>
      </c>
      <c r="B15" s="55" t="inlineStr">
        <is>
          <t>Assurance</t>
        </is>
      </c>
      <c r="C15" s="55" t="inlineStr">
        <is>
          <t>Assurance à renouveler dans 82 jours</t>
        </is>
      </c>
      <c r="D15" s="56" t="n">
        <v>46166.8379241406</v>
      </c>
      <c r="E15" s="55" t="n">
        <v>82</v>
      </c>
      <c r="F15" s="55" t="inlineStr">
        <is>
          <t>🟡 ATTENTION</t>
        </is>
      </c>
    </row>
    <row r="16" ht="22" customHeight="1"/>
    <row r="17" ht="22" customHeight="1"/>
    <row r="18" ht="22" customHeight="1"/>
    <row r="19" ht="22" customHeight="1"/>
    <row r="20" ht="22" customHeight="1"/>
    <row r="21" ht="22" customHeight="1"/>
    <row r="22" ht="22" customHeight="1"/>
    <row r="23" ht="22" customHeight="1"/>
    <row r="24" ht="22" customHeight="1"/>
    <row r="25" ht="22" customHeight="1"/>
    <row r="26" ht="22" customHeight="1"/>
    <row r="27" ht="22" customHeight="1"/>
    <row r="28" ht="22" customHeight="1"/>
    <row r="29" ht="22" customHeight="1"/>
    <row r="30" ht="22" customHeight="1"/>
    <row r="31" ht="22" customHeight="1"/>
    <row r="32" ht="22" customHeight="1"/>
    <row r="33" ht="22" customHeight="1"/>
    <row r="34" ht="22" customHeight="1"/>
    <row r="35" ht="22" customHeight="1"/>
    <row r="36" ht="22" customHeight="1"/>
    <row r="37" ht="22" customHeight="1"/>
    <row r="38" ht="22" customHeight="1"/>
    <row r="39" ht="22" customHeight="1"/>
    <row r="40" ht="22" customHeight="1"/>
    <row r="41" ht="22" customHeight="1"/>
    <row r="42" ht="22" customHeight="1"/>
    <row r="43" ht="22" customHeight="1"/>
    <row r="44" ht="22" customHeight="1"/>
    <row r="45" ht="22" customHeight="1"/>
    <row r="46" ht="22" customHeight="1"/>
    <row r="47" ht="22" customHeight="1"/>
    <row r="48" ht="22" customHeight="1"/>
    <row r="49" ht="22" customHeight="1"/>
    <row r="50" ht="22" customHeight="1"/>
    <row r="51" ht="22" customHeight="1"/>
    <row r="52" ht="22" customHeight="1"/>
    <row r="53" ht="22" customHeight="1"/>
    <row r="54" ht="22" customHeight="1"/>
    <row r="55" ht="22" customHeight="1"/>
    <row r="56" ht="22" customHeight="1"/>
    <row r="57" ht="22" customHeight="1"/>
    <row r="58" ht="22" customHeight="1"/>
    <row r="59" ht="22" customHeight="1"/>
  </sheetData>
  <mergeCells count="2">
    <mergeCell ref="A1:G2"/>
    <mergeCell ref="A3:G3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C41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8" customWidth="1" min="2" max="2"/>
    <col width="55" customWidth="1" min="3" max="3"/>
    <col width="6" customWidth="1" min="4" max="4"/>
  </cols>
  <sheetData>
    <row r="1" ht="22" customHeight="1">
      <c r="A1" s="20" t="inlineStr">
        <is>
          <t>📖  GUIDE D'UTILISATION — GESTION DE FLOTTE AUTOMOBILE</t>
        </is>
      </c>
    </row>
    <row r="2" ht="22" customHeight="1"/>
    <row r="3" ht="22" customHeight="1"/>
    <row r="4" ht="22" customHeight="1">
      <c r="A4" s="57" t="inlineStr">
        <is>
          <t>🚗 Onglet FLOTTE</t>
        </is>
      </c>
    </row>
    <row r="5" ht="22" customHeight="1">
      <c r="B5" s="58" t="inlineStr">
        <is>
          <t xml:space="preserve">  • Immatriculation</t>
        </is>
      </c>
      <c r="C5" s="59" t="inlineStr">
        <is>
          <t>Saisir l'immatriculation au format XX-000-XX</t>
        </is>
      </c>
    </row>
    <row r="6" ht="22" customHeight="1">
      <c r="B6" s="58" t="inlineStr">
        <is>
          <t xml:space="preserve">  • Statut</t>
        </is>
      </c>
      <c r="C6" s="59" t="inlineStr">
        <is>
          <t>Menu déroulant : Actif / Maintenance / Hors Service / Vendu / Réservé</t>
        </is>
      </c>
    </row>
    <row r="7" ht="22" customHeight="1">
      <c r="B7" s="58" t="inlineStr">
        <is>
          <t xml:space="preserve">  • Km Actuels</t>
        </is>
      </c>
      <c r="C7" s="59" t="inlineStr">
        <is>
          <t>Mettre à jour à chaque relevé kilométrique</t>
        </is>
      </c>
    </row>
    <row r="8" ht="22" customHeight="1">
      <c r="B8" s="58" t="inlineStr">
        <is>
          <t xml:space="preserve">  • Dates CT &amp; Assurance</t>
        </is>
      </c>
      <c r="C8" s="59" t="inlineStr">
        <is>
          <t>Format JJ/MM/AAAA — Alimentent automatiquement les alertes</t>
        </is>
      </c>
    </row>
    <row r="9" ht="22" customHeight="1"/>
    <row r="10" ht="22" customHeight="1">
      <c r="A10" s="57" t="inlineStr">
        <is>
          <t>🔧 Onglet MAINTENANCE</t>
        </is>
      </c>
    </row>
    <row r="11" ht="22" customHeight="1">
      <c r="B11" s="58" t="inlineStr">
        <is>
          <t xml:space="preserve">  • Enregistrement</t>
        </is>
      </c>
      <c r="C11" s="59" t="inlineStr">
        <is>
          <t>Saisir chaque intervention dès sa réalisation</t>
        </is>
      </c>
    </row>
    <row r="12" ht="22" customHeight="1">
      <c r="B12" s="58" t="inlineStr">
        <is>
          <t xml:space="preserve">  • Type Intervention</t>
        </is>
      </c>
      <c r="C12" s="59" t="inlineStr">
        <is>
          <t>Sélectionner dans la liste prédéfinie</t>
        </is>
      </c>
    </row>
    <row r="13" ht="22" customHeight="1">
      <c r="B13" s="58" t="inlineStr">
        <is>
          <t xml:space="preserve">  • Coût</t>
        </is>
      </c>
      <c r="C13" s="59" t="inlineStr">
        <is>
          <t>Indiquer le montant HT de l'intervention</t>
        </is>
      </c>
    </row>
    <row r="14" ht="22" customHeight="1">
      <c r="B14" s="58" t="inlineStr">
        <is>
          <t xml:space="preserve">  • Prochaine Maintenance</t>
        </is>
      </c>
      <c r="C14" s="59" t="inlineStr">
        <is>
          <t>Date prévisionnelle pour planification</t>
        </is>
      </c>
    </row>
    <row r="15" ht="22" customHeight="1"/>
    <row r="16" ht="22" customHeight="1">
      <c r="A16" s="57" t="inlineStr">
        <is>
          <t>⛽ Onglet CARBURANT</t>
        </is>
      </c>
    </row>
    <row r="17" ht="22" customHeight="1">
      <c r="B17" s="58" t="inlineStr">
        <is>
          <t xml:space="preserve">  • Litres</t>
        </is>
      </c>
      <c r="C17" s="59" t="inlineStr">
        <is>
          <t>Volume exact indiqué sur le ticket de caisse</t>
        </is>
      </c>
    </row>
    <row r="18" ht="22" customHeight="1">
      <c r="B18" s="58" t="inlineStr">
        <is>
          <t xml:space="preserve">  • Prix/Litre</t>
        </is>
      </c>
      <c r="C18" s="59" t="inlineStr">
        <is>
          <t>Prix au litre au moment du plein</t>
        </is>
      </c>
    </row>
    <row r="19" ht="22" customHeight="1">
      <c r="B19" s="58" t="inlineStr">
        <is>
          <t xml:space="preserve">  • Km au Compteur</t>
        </is>
      </c>
      <c r="C19" s="59" t="inlineStr">
        <is>
          <t>Relevé kilométrique lors du plein</t>
        </is>
      </c>
    </row>
    <row r="20" ht="22" customHeight="1">
      <c r="B20" s="58" t="inlineStr">
        <is>
          <t xml:space="preserve">  • Consommation</t>
        </is>
      </c>
      <c r="C20" s="59" t="inlineStr">
        <is>
          <t>Calculée automatiquement : L/100 km</t>
        </is>
      </c>
    </row>
    <row r="21" ht="22" customHeight="1"/>
    <row r="22" ht="22" customHeight="1">
      <c r="A22" s="57" t="inlineStr">
        <is>
          <t>📋 Onglet ASSURANCES</t>
        </is>
      </c>
    </row>
    <row r="23" ht="22" customHeight="1">
      <c r="B23" s="58" t="inlineStr">
        <is>
          <t xml:space="preserve">  • N° Contrat</t>
        </is>
      </c>
      <c r="C23" s="59" t="inlineStr">
        <is>
          <t>Référence unique fournie par l'assureur</t>
        </is>
      </c>
    </row>
    <row r="24" ht="22" customHeight="1">
      <c r="B24" s="58" t="inlineStr">
        <is>
          <t xml:space="preserve">  • Type Couverture</t>
        </is>
      </c>
      <c r="C24" s="59" t="inlineStr">
        <is>
          <t>Tous Risques / Tiers Étendu / Tiers Simple</t>
        </is>
      </c>
    </row>
    <row r="25" ht="22" customHeight="1">
      <c r="B25" s="58" t="inlineStr">
        <is>
          <t xml:space="preserve">  • Prime Annuelle</t>
        </is>
      </c>
      <c r="C25" s="59" t="inlineStr">
        <is>
          <t>Montant annuel du contrat d'assurance</t>
        </is>
      </c>
    </row>
    <row r="26" ht="22" customHeight="1">
      <c r="B26" s="58" t="inlineStr">
        <is>
          <t xml:space="preserve">  • Statut</t>
        </is>
      </c>
      <c r="C26" s="59" t="inlineStr">
        <is>
          <t>Calculé automatiquement selon la date de fin</t>
        </is>
      </c>
    </row>
    <row r="27" ht="22" customHeight="1"/>
    <row r="28" ht="22" customHeight="1">
      <c r="A28" s="57" t="inlineStr">
        <is>
          <t>🔔 Onglet ALERTES</t>
        </is>
      </c>
    </row>
    <row r="29" ht="22" customHeight="1">
      <c r="B29" s="58" t="inlineStr">
        <is>
          <t xml:space="preserve">  • Lecture seule</t>
        </is>
      </c>
      <c r="C29" s="59" t="inlineStr">
        <is>
          <t>Tableau généré automatiquement depuis les données</t>
        </is>
      </c>
    </row>
    <row r="30" ht="22" customHeight="1">
      <c r="B30" s="58" t="inlineStr">
        <is>
          <t xml:space="preserve">  • Codes couleurs</t>
        </is>
      </c>
      <c r="C30" s="59" t="inlineStr">
        <is>
          <t>🔴 Expiré  |  🟠 &lt; 30 jours  |  🟡 &lt; 90 jours</t>
        </is>
      </c>
    </row>
    <row r="31" ht="22" customHeight="1">
      <c r="B31" s="58" t="inlineStr">
        <is>
          <t xml:space="preserve">  • Actualisation</t>
        </is>
      </c>
      <c r="C31" s="59" t="inlineStr">
        <is>
          <t>Rafraîchir les formules via Ctrl+Alt+F9</t>
        </is>
      </c>
    </row>
    <row r="32" ht="22" customHeight="1">
      <c r="B32" s="58" t="inlineStr">
        <is>
          <t xml:space="preserve">  • Export</t>
        </is>
      </c>
      <c r="C32" s="59" t="inlineStr">
        <is>
          <t>Possible vers PDF via Fichier &gt; Exporter</t>
        </is>
      </c>
    </row>
    <row r="33" ht="22" customHeight="1"/>
    <row r="34" ht="22" customHeight="1">
      <c r="A34" s="57" t="inlineStr">
        <is>
          <t>📊 Onglet TABLEAU DE BORD</t>
        </is>
      </c>
    </row>
    <row r="35" ht="22" customHeight="1">
      <c r="B35" s="58" t="inlineStr">
        <is>
          <t xml:space="preserve">  • KPIs</t>
        </is>
      </c>
      <c r="C35" s="59" t="inlineStr">
        <is>
          <t>Compteurs automatiques selon les statuts de la flotte</t>
        </is>
      </c>
    </row>
    <row r="36" ht="22" customHeight="1">
      <c r="B36" s="58" t="inlineStr">
        <is>
          <t xml:space="preserve">  • Graphiques</t>
        </is>
      </c>
      <c r="C36" s="59" t="inlineStr">
        <is>
          <t>Mis à jour automatiquement avec les nouvelles saisies</t>
        </is>
      </c>
    </row>
    <row r="37" ht="22" customHeight="1">
      <c r="B37" s="58" t="inlineStr">
        <is>
          <t xml:space="preserve">  • Coûts mensuels</t>
        </is>
      </c>
      <c r="C37" s="59" t="inlineStr">
        <is>
          <t>Saisir manuellement les totaux mensuels par catégorie</t>
        </is>
      </c>
    </row>
    <row r="38" ht="22" customHeight="1">
      <c r="B38" s="58" t="inlineStr">
        <is>
          <t xml:space="preserve">  • Impression</t>
        </is>
      </c>
      <c r="C38" s="59" t="inlineStr">
        <is>
          <t>Format A3 paysage recommandé pour ce tableau de bord</t>
        </is>
      </c>
    </row>
    <row r="39" ht="22" customHeight="1"/>
    <row r="40" ht="22" customHeight="1">
      <c r="A40" s="60" t="inlineStr">
        <is>
          <t>⚙️  Modèle créé le 03/03/2026 | Conçu pour une gestion optimale de flotte automobile d'entreprise | Toute reproduction commerciale interdite sans autorisation</t>
        </is>
      </c>
    </row>
    <row r="41" ht="22" customHeight="1"/>
    <row r="42" ht="22" customHeight="1"/>
    <row r="43" ht="22" customHeight="1"/>
    <row r="44" ht="22" customHeight="1"/>
    <row r="45" ht="22" customHeight="1"/>
    <row r="46" ht="22" customHeight="1"/>
    <row r="47" ht="22" customHeight="1"/>
    <row r="48" ht="22" customHeight="1"/>
    <row r="49" ht="22" customHeight="1"/>
    <row r="50" ht="22" customHeight="1"/>
    <row r="51" ht="22" customHeight="1"/>
    <row r="52" ht="22" customHeight="1"/>
    <row r="53" ht="22" customHeight="1"/>
    <row r="54" ht="22" customHeight="1"/>
    <row r="55" ht="22" customHeight="1"/>
    <row r="56" ht="22" customHeight="1"/>
    <row r="57" ht="22" customHeight="1"/>
    <row r="58" ht="22" customHeight="1"/>
    <row r="59" ht="22" customHeight="1"/>
    <row r="60" ht="22" customHeight="1"/>
    <row r="61" ht="22" customHeight="1"/>
    <row r="62" ht="22" customHeight="1"/>
    <row r="63" ht="22" customHeight="1"/>
    <row r="64" ht="22" customHeight="1"/>
    <row r="65" ht="22" customHeight="1"/>
    <row r="66" ht="22" customHeight="1"/>
    <row r="67" ht="22" customHeight="1"/>
    <row r="68" ht="22" customHeight="1"/>
    <row r="69" ht="22" customHeight="1"/>
  </sheetData>
  <mergeCells count="8">
    <mergeCell ref="A1:C2"/>
    <mergeCell ref="A4:C4"/>
    <mergeCell ref="A10:C10"/>
    <mergeCell ref="A16:C16"/>
    <mergeCell ref="A22:C22"/>
    <mergeCell ref="A28:C28"/>
    <mergeCell ref="A34:C34"/>
    <mergeCell ref="A40:C4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2026-03-03T20:06:36Z</dcterms:created>
  <dcterms:modified xmlns:dcterms="http://purl.org/dc/terms/" xmlns:xsi="http://www.w3.org/2001/XMLSchema-instance" xsi:type="dcterms:W3CDTF">2026-03-03T20:06:36Z</dcterms:modified>
</cp:coreProperties>
</file>