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drawings/drawing3.xml" ContentType="application/vnd.openxmlformats-officedocument.drawing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Données_Ventes" sheetId="2" state="visible" r:id="rId2"/>
    <sheet xmlns:r="http://schemas.openxmlformats.org/officeDocument/2006/relationships" name="Par Commercial" sheetId="3" state="visible" r:id="rId3"/>
    <sheet xmlns:r="http://schemas.openxmlformats.org/officeDocument/2006/relationships" name="Par Catégorie" sheetId="4" state="visible" r:id="rId4"/>
    <sheet xmlns:r="http://schemas.openxmlformats.org/officeDocument/2006/relationships" name="Évolution Mensuelle" sheetId="5" state="visible" r:id="rId5"/>
    <sheet xmlns:r="http://schemas.openxmlformats.org/officeDocument/2006/relationships" name="Instructions" sheetId="6" state="visible" r:id="rId6"/>
  </sheets>
  <definedNames>
    <definedName name="_xlnm._FilterDatabase" localSheetId="1" hidden="1">'Données_Ventes'!$B$2:$M$52</definedName>
  </definedNames>
  <calcPr calcId="124519" fullCalcOnLoad="1"/>
</workbook>
</file>

<file path=xl/styles.xml><?xml version="1.0" encoding="utf-8"?>
<styleSheet xmlns="http://schemas.openxmlformats.org/spreadsheetml/2006/main">
  <numFmts count="7">
    <numFmt numFmtId="164" formatCode="yyyy-mm-dd h:mm:ss"/>
    <numFmt numFmtId="165" formatCode="DD/MM/YYYY"/>
    <numFmt numFmtId="166" formatCode="#,##0.00 &quot;€&quot;"/>
    <numFmt numFmtId="167" formatCode="0&quot;%&quot;"/>
    <numFmt numFmtId="168" formatCode="0.0&quot;%&quot;"/>
    <numFmt numFmtId="169" formatCode="#,##0 &quot;€&quot;"/>
    <numFmt numFmtId="170" formatCode="0.0%"/>
  </numFmts>
  <fonts count="24">
    <font>
      <name val="Calibri"/>
      <family val="2"/>
      <color theme="1"/>
      <sz val="11"/>
      <scheme val="minor"/>
    </font>
    <font>
      <name val="Calibri"/>
      <b val="1"/>
      <color rgb="00FFFFFF"/>
      <sz val="26"/>
    </font>
    <font>
      <name val="Calibri"/>
      <b val="1"/>
      <color rgb="00FFFFFF"/>
      <sz val="11"/>
    </font>
    <font>
      <name val="Calibri"/>
      <b val="1"/>
      <color rgb="00CCDDFF"/>
      <sz val="9"/>
    </font>
    <font>
      <name val="Calibri"/>
      <b val="1"/>
      <color rgb="00FFFFFF"/>
      <sz val="16"/>
    </font>
    <font>
      <name val="Calibri"/>
      <b val="1"/>
      <color rgb="00FFFFFF"/>
      <sz val="9"/>
    </font>
    <font>
      <name val="Calibri"/>
      <b val="1"/>
      <color rgb="00FFFFFF"/>
      <sz val="10"/>
    </font>
    <font>
      <name val="Calibri"/>
      <b val="1"/>
      <color rgb="001E3A8A"/>
      <sz val="9"/>
    </font>
    <font>
      <name val="Calibri"/>
      <b val="1"/>
      <color rgb="00065F46"/>
      <sz val="9"/>
    </font>
    <font>
      <name val="Calibri"/>
      <b val="1"/>
      <color rgb="00991B1B"/>
      <sz val="9"/>
    </font>
    <font>
      <name val="Calibri"/>
      <b val="1"/>
      <color rgb="0092400E"/>
      <sz val="9"/>
    </font>
    <font>
      <color rgb="00FFFFFF"/>
    </font>
    <font>
      <name val="Calibri"/>
      <b val="1"/>
      <color rgb="001E3A8A"/>
      <sz val="10"/>
    </font>
    <font>
      <name val="Calibri"/>
      <b val="1"/>
      <color rgb="003B82F6"/>
      <sz val="10"/>
    </font>
    <font>
      <name val="Calibri"/>
      <b val="1"/>
      <color rgb="0010B981"/>
      <sz val="10"/>
    </font>
    <font>
      <name val="Calibri"/>
      <b val="1"/>
      <color rgb="00F59E0B"/>
      <sz val="10"/>
    </font>
    <font>
      <name val="Calibri"/>
      <b val="1"/>
      <color rgb="00991B1B"/>
      <sz val="10"/>
    </font>
    <font>
      <name val="Calibri"/>
      <b val="1"/>
      <color rgb="00065F46"/>
      <sz val="10"/>
    </font>
    <font>
      <name val="Calibri"/>
      <b val="1"/>
      <color rgb="00FFFFFF"/>
      <sz val="12"/>
    </font>
    <font>
      <name val="Calibri"/>
      <color rgb="00111827"/>
      <sz val="9"/>
    </font>
    <font>
      <name val="Calibri"/>
      <b val="1"/>
      <color rgb="00111827"/>
      <sz val="10"/>
    </font>
    <font>
      <name val="Calibri"/>
      <color rgb="001E3A8A"/>
      <sz val="10"/>
    </font>
    <font>
      <name val="Calibri"/>
      <color rgb="00111827"/>
      <sz val="10"/>
    </font>
    <font>
      <name val="Calibri"/>
      <i val="1"/>
      <color rgb="006B7280"/>
      <sz val="9"/>
    </font>
  </fonts>
  <fills count="12">
    <fill>
      <patternFill/>
    </fill>
    <fill>
      <patternFill patternType="gray125"/>
    </fill>
    <fill>
      <patternFill patternType="solid">
        <fgColor rgb="00F8FAFC"/>
      </patternFill>
    </fill>
    <fill>
      <patternFill patternType="solid">
        <fgColor rgb="001E3A8A"/>
      </patternFill>
    </fill>
    <fill>
      <patternFill patternType="solid">
        <fgColor rgb="003B82F6"/>
      </patternFill>
    </fill>
    <fill>
      <patternFill patternType="solid">
        <fgColor rgb="0010B981"/>
      </patternFill>
    </fill>
    <fill>
      <patternFill patternType="solid">
        <fgColor rgb="00F59E0B"/>
      </patternFill>
    </fill>
    <fill>
      <patternFill patternType="solid">
        <fgColor rgb="00FFFFFF"/>
      </patternFill>
    </fill>
    <fill>
      <patternFill patternType="solid">
        <fgColor rgb="00D1FAE5"/>
      </patternFill>
    </fill>
    <fill>
      <patternFill patternType="solid">
        <fgColor rgb="00F3F4F6"/>
      </patternFill>
    </fill>
    <fill>
      <patternFill patternType="solid">
        <fgColor rgb="00FEE2E2"/>
      </patternFill>
    </fill>
    <fill>
      <patternFill patternType="solid">
        <fgColor rgb="00FEF3C7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75">
    <xf numFmtId="0" fontId="0" fillId="0" borderId="0" pivotButton="0" quotePrefix="0" xfId="0"/>
    <xf numFmtId="0" fontId="0" fillId="2" borderId="0" pivotButton="0" quotePrefix="0" xfId="0"/>
    <xf numFmtId="0" fontId="1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0" fillId="0" borderId="4" pivotButton="0" quotePrefix="0" xfId="0"/>
    <xf numFmtId="0" fontId="5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0" fontId="18" fillId="4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7" fillId="9" borderId="1" applyAlignment="1" pivotButton="0" quotePrefix="0" xfId="0">
      <alignment horizontal="center" vertical="center"/>
    </xf>
    <xf numFmtId="1" fontId="19" fillId="9" borderId="1" applyAlignment="1" pivotButton="0" quotePrefix="0" xfId="0">
      <alignment horizontal="center" vertical="center"/>
    </xf>
    <xf numFmtId="169" fontId="19" fillId="9" borderId="1" applyAlignment="1" pivotButton="0" quotePrefix="0" xfId="0">
      <alignment horizontal="center" vertical="center"/>
    </xf>
    <xf numFmtId="168" fontId="19" fillId="9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1" fontId="19" fillId="7" borderId="1" applyAlignment="1" pivotButton="0" quotePrefix="0" xfId="0">
      <alignment horizontal="center" vertical="center"/>
    </xf>
    <xf numFmtId="169" fontId="19" fillId="7" borderId="1" applyAlignment="1" pivotButton="0" quotePrefix="0" xfId="0">
      <alignment horizontal="center" vertical="center"/>
    </xf>
    <xf numFmtId="168" fontId="19" fillId="7" borderId="1" applyAlignment="1" pivotButton="0" quotePrefix="0" xfId="0">
      <alignment horizontal="center" vertical="center"/>
    </xf>
    <xf numFmtId="0" fontId="18" fillId="5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20" fillId="9" borderId="1" applyAlignment="1" pivotButton="0" quotePrefix="0" xfId="0">
      <alignment horizontal="left" vertical="center"/>
    </xf>
    <xf numFmtId="0" fontId="21" fillId="9" borderId="1" applyAlignment="1" pivotButton="0" quotePrefix="0" xfId="0">
      <alignment horizontal="center" vertical="center"/>
    </xf>
    <xf numFmtId="169" fontId="17" fillId="8" borderId="1" applyAlignment="1" pivotButton="0" quotePrefix="0" xfId="0">
      <alignment horizontal="right" vertical="center"/>
    </xf>
    <xf numFmtId="0" fontId="20" fillId="7" borderId="1" applyAlignment="1" pivotButton="0" quotePrefix="0" xfId="0">
      <alignment horizontal="left" vertical="center"/>
    </xf>
    <xf numFmtId="0" fontId="21" fillId="7" borderId="1" applyAlignment="1" pivotButton="0" quotePrefix="0" xfId="0">
      <alignment horizontal="center" vertical="center"/>
    </xf>
    <xf numFmtId="0" fontId="11" fillId="0" borderId="0" pivotButton="0" quotePrefix="0" xfId="0"/>
    <xf numFmtId="0" fontId="6" fillId="3" borderId="1" applyAlignment="1" pivotButton="0" quotePrefix="0" xfId="0">
      <alignment horizontal="center" vertical="center" wrapText="1"/>
    </xf>
    <xf numFmtId="169" fontId="0" fillId="0" borderId="0" pivotButton="0" quotePrefix="0" xfId="0"/>
    <xf numFmtId="165" fontId="0" fillId="7" borderId="1" applyAlignment="1" pivotButton="0" quotePrefix="0" xfId="0">
      <alignment horizontal="center" vertical="center"/>
    </xf>
    <xf numFmtId="0" fontId="0" fillId="7" borderId="1" applyAlignment="1" pivotButton="0" quotePrefix="0" xfId="0">
      <alignment horizontal="center" vertical="center"/>
    </xf>
    <xf numFmtId="166" fontId="0" fillId="7" borderId="1" applyAlignment="1" pivotButton="0" quotePrefix="0" xfId="0">
      <alignment horizontal="right" vertical="center"/>
    </xf>
    <xf numFmtId="167" fontId="0" fillId="7" borderId="1" applyAlignment="1" pivotButton="0" quotePrefix="0" xfId="0">
      <alignment horizontal="center" vertical="center"/>
    </xf>
    <xf numFmtId="0" fontId="8" fillId="8" borderId="1" applyAlignment="1" pivotButton="0" quotePrefix="0" xfId="0">
      <alignment horizontal="center" vertical="center"/>
    </xf>
    <xf numFmtId="165" fontId="0" fillId="9" borderId="1" applyAlignment="1" pivotButton="0" quotePrefix="0" xfId="0">
      <alignment horizontal="center" vertical="center"/>
    </xf>
    <xf numFmtId="0" fontId="0" fillId="9" borderId="1" applyAlignment="1" pivotButton="0" quotePrefix="0" xfId="0">
      <alignment horizontal="center" vertical="center"/>
    </xf>
    <xf numFmtId="166" fontId="0" fillId="9" borderId="1" applyAlignment="1" pivotButton="0" quotePrefix="0" xfId="0">
      <alignment horizontal="right" vertical="center"/>
    </xf>
    <xf numFmtId="167" fontId="0" fillId="9" borderId="1" applyAlignment="1" pivotButton="0" quotePrefix="0" xfId="0">
      <alignment horizontal="center" vertical="center"/>
    </xf>
    <xf numFmtId="170" fontId="0" fillId="0" borderId="0" pivotButton="0" quotePrefix="0" xfId="0"/>
    <xf numFmtId="0" fontId="9" fillId="10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166" fontId="2" fillId="3" borderId="1" applyAlignment="1" pivotButton="0" quotePrefix="0" xfId="0">
      <alignment horizontal="right" vertical="center"/>
    </xf>
    <xf numFmtId="168" fontId="2" fillId="3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 vertical="center" wrapText="1"/>
    </xf>
    <xf numFmtId="0" fontId="12" fillId="7" borderId="1" applyAlignment="1" pivotButton="0" quotePrefix="0" xfId="0">
      <alignment horizontal="center" vertical="center"/>
    </xf>
    <xf numFmtId="1" fontId="0" fillId="7" borderId="1" applyAlignment="1" pivotButton="0" quotePrefix="0" xfId="0">
      <alignment horizontal="center" vertical="center"/>
    </xf>
    <xf numFmtId="166" fontId="0" fillId="7" borderId="1" applyAlignment="1" pivotButton="0" quotePrefix="0" xfId="0">
      <alignment horizontal="center" vertical="center"/>
    </xf>
    <xf numFmtId="168" fontId="0" fillId="7" borderId="1" applyAlignment="1" pivotButton="0" quotePrefix="0" xfId="0">
      <alignment horizontal="center" vertical="center"/>
    </xf>
    <xf numFmtId="0" fontId="12" fillId="9" borderId="1" applyAlignment="1" pivotButton="0" quotePrefix="0" xfId="0">
      <alignment horizontal="center" vertical="center"/>
    </xf>
    <xf numFmtId="1" fontId="0" fillId="9" borderId="1" applyAlignment="1" pivotButton="0" quotePrefix="0" xfId="0">
      <alignment horizontal="center" vertical="center"/>
    </xf>
    <xf numFmtId="166" fontId="0" fillId="9" borderId="1" applyAlignment="1" pivotButton="0" quotePrefix="0" xfId="0">
      <alignment horizontal="center" vertical="center"/>
    </xf>
    <xf numFmtId="168" fontId="0" fillId="9" borderId="1" applyAlignment="1" pivotButton="0" quotePrefix="0" xfId="0">
      <alignment horizontal="center" vertical="center"/>
    </xf>
    <xf numFmtId="1" fontId="2" fillId="3" borderId="1" applyAlignment="1" pivotButton="0" quotePrefix="0" xfId="0">
      <alignment horizontal="center" vertical="center"/>
    </xf>
    <xf numFmtId="166" fontId="2" fillId="3" borderId="1" applyAlignment="1" pivotButton="0" quotePrefix="0" xfId="0">
      <alignment horizontal="center" vertical="center"/>
    </xf>
    <xf numFmtId="0" fontId="13" fillId="9" borderId="1" applyAlignment="1" pivotButton="0" quotePrefix="0" xfId="0">
      <alignment horizontal="center" vertical="center"/>
    </xf>
    <xf numFmtId="0" fontId="14" fillId="7" borderId="1" applyAlignment="1" pivotButton="0" quotePrefix="0" xfId="0">
      <alignment horizontal="center" vertical="center"/>
    </xf>
    <xf numFmtId="0" fontId="15" fillId="9" borderId="1" applyAlignment="1" pivotButton="0" quotePrefix="0" xfId="0">
      <alignment horizontal="center" vertical="center"/>
    </xf>
    <xf numFmtId="169" fontId="0" fillId="7" borderId="1" applyAlignment="1" pivotButton="0" quotePrefix="0" xfId="0">
      <alignment horizontal="center" vertical="center"/>
    </xf>
    <xf numFmtId="169" fontId="16" fillId="10" borderId="1" applyAlignment="1" pivotButton="0" quotePrefix="0" xfId="0">
      <alignment horizontal="center" vertical="center"/>
    </xf>
    <xf numFmtId="169" fontId="0" fillId="9" borderId="1" applyAlignment="1" pivotButton="0" quotePrefix="0" xfId="0">
      <alignment horizontal="center" vertical="center"/>
    </xf>
    <xf numFmtId="169" fontId="17" fillId="8" borderId="1" applyAlignment="1" pivotButton="0" quotePrefix="0" xfId="0">
      <alignment horizontal="center" vertical="center"/>
    </xf>
    <xf numFmtId="168" fontId="17" fillId="9" borderId="1" applyAlignment="1" pivotButton="0" quotePrefix="0" xfId="0">
      <alignment horizontal="center" vertical="center"/>
    </xf>
    <xf numFmtId="168" fontId="16" fillId="7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center"/>
    </xf>
    <xf numFmtId="169" fontId="2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center"/>
    </xf>
    <xf numFmtId="0" fontId="12" fillId="9" borderId="1" applyAlignment="1" pivotButton="0" quotePrefix="0" xfId="0">
      <alignment horizontal="left" vertical="center" wrapText="1"/>
    </xf>
    <xf numFmtId="0" fontId="22" fillId="9" borderId="1" applyAlignment="1" pivotButton="0" quotePrefix="0" xfId="0">
      <alignment horizontal="left" vertical="center" wrapText="1"/>
    </xf>
    <xf numFmtId="0" fontId="12" fillId="7" borderId="1" applyAlignment="1" pivotButton="0" quotePrefix="0" xfId="0">
      <alignment horizontal="left" vertical="center" wrapText="1"/>
    </xf>
    <xf numFmtId="0" fontId="22" fillId="7" borderId="1" applyAlignment="1" pivotButton="0" quotePrefix="0" xfId="0">
      <alignment horizontal="left" vertical="center" wrapText="1"/>
    </xf>
    <xf numFmtId="0" fontId="23" fillId="9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CA par Commercial (€)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'Par Commercial'!D2</f>
            </strRef>
          </tx>
          <spPr>
            <a:solidFill xmlns:a="http://schemas.openxmlformats.org/drawingml/2006/main">
              <a:srgbClr val="3B82F6"/>
            </a:solidFill>
            <a:ln xmlns:a="http://schemas.openxmlformats.org/drawingml/2006/main">
              <a:prstDash val="solid"/>
            </a:ln>
          </spPr>
          <cat>
            <numRef>
              <f>'Par Commercial'!$B$3:$B$8</f>
            </numRef>
          </cat>
          <val>
            <numRef>
              <f>'Par Commercial'!$D$3:$D$8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 Net (€)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Commercial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du CA par Catégorie</a:t>
            </a:r>
          </a:p>
        </rich>
      </tx>
    </title>
    <plotArea>
      <pieChart>
        <varyColors val="1"/>
        <ser>
          <idx val="0"/>
          <order val="0"/>
          <tx>
            <strRef>
              <f>'Par Catégorie'!D2</f>
            </strRef>
          </tx>
          <spPr>
            <a:ln xmlns:a="http://schemas.openxmlformats.org/drawingml/2006/main">
              <a:prstDash val="solid"/>
            </a:ln>
          </spPr>
          <cat>
            <numRef>
              <f>'Par Catégorie'!$B$3:$B$6</f>
            </numRef>
          </cat>
          <val>
            <numRef>
              <f>'Par Catégorie'!$D$3:$D$5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CA vs Objectif</a:t>
            </a:r>
          </a:p>
        </rich>
      </tx>
    </title>
    <plotArea>
      <lineChart>
        <grouping val="standard"/>
        <ser>
          <idx val="0"/>
          <order val="0"/>
          <tx>
            <strRef>
              <f>'Évolution Mensuelle'!C2</f>
            </strRef>
          </tx>
          <spPr>
            <a:ln xmlns:a="http://schemas.openxmlformats.org/drawingml/2006/main" w="25000">
              <a:solidFill>
                <a:srgbClr val="3B82F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'Évolution Mensuelle'!$B$3:$B$5</f>
            </numRef>
          </cat>
          <val>
            <numRef>
              <f>'Évolution Mensuelle'!$C$3:$C$5</f>
            </numRef>
          </val>
        </ser>
        <ser>
          <idx val="1"/>
          <order val="1"/>
          <tx>
            <strRef>
              <f>'Évolution Mensuelle'!D2</f>
            </strRef>
          </tx>
          <spPr>
            <a:ln xmlns:a="http://schemas.openxmlformats.org/drawingml/2006/main" w="25000">
              <a:solidFill>
                <a:srgbClr val="F59E0B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'Évolution Mensuelle'!$B$3:$B$5</f>
            </numRef>
          </cat>
          <val>
            <numRef>
              <f>'Évolution Mensuelle'!$D$3:$D$5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10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1</col>
      <colOff>0</colOff>
      <row>8</row>
      <rowOff>0</rowOff>
    </from>
    <ext cx="576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1</col>
      <colOff>0</colOff>
      <row>7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/>
  </sheetPr>
  <dimension ref="A1:J4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8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2" customWidth="1" min="10" max="10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50" customHeight="1">
      <c r="A2" s="1" t="n"/>
      <c r="B2" s="2" t="inlineStr">
        <is>
          <t>📊  ANALYSE DES VENTES  |  03/03/2026</t>
        </is>
      </c>
      <c r="J2" s="1" t="n"/>
    </row>
    <row r="3" ht="8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</row>
    <row r="4" ht="35" customHeight="1">
      <c r="A4" s="1" t="n"/>
      <c r="B4" s="3" t="inlineStr">
        <is>
          <t>CHIFFRE D'AFFAIRES</t>
        </is>
      </c>
      <c r="C4" s="4" t="n"/>
      <c r="D4" s="5" t="inlineStr">
        <is>
          <t>UNITÉS VENDUES</t>
        </is>
      </c>
      <c r="E4" s="4" t="n"/>
      <c r="F4" s="6" t="inlineStr">
        <is>
          <t>MARGE NETTE</t>
        </is>
      </c>
      <c r="G4" s="4" t="n"/>
      <c r="H4" s="7" t="inlineStr">
        <is>
          <t>OBJECTIF ATTEINT</t>
        </is>
      </c>
      <c r="I4" s="4" t="n"/>
      <c r="J4" s="1" t="n"/>
    </row>
    <row r="5" ht="35" customHeight="1">
      <c r="A5" s="1" t="n"/>
      <c r="B5" s="8" t="n"/>
      <c r="D5" s="9" t="n"/>
      <c r="F5" s="10" t="n"/>
      <c r="H5" s="11" t="n"/>
      <c r="J5" s="1" t="n"/>
    </row>
    <row r="6" ht="26" customHeight="1">
      <c r="A6" s="1" t="n"/>
      <c r="B6" s="12" t="inlineStr">
        <is>
          <t>RÉPARTITION PAR RÉGION</t>
        </is>
      </c>
      <c r="J6" s="1" t="n"/>
    </row>
    <row r="7" ht="22" customHeight="1">
      <c r="A7" s="1" t="n"/>
      <c r="B7" s="13" t="inlineStr">
        <is>
          <t>Région</t>
        </is>
      </c>
      <c r="D7" s="13" t="inlineStr">
        <is>
          <t>Nb Ventes</t>
        </is>
      </c>
      <c r="F7" s="13" t="inlineStr">
        <is>
          <t>CA Net (€)</t>
        </is>
      </c>
      <c r="H7" s="13" t="inlineStr">
        <is>
          <t>Part (%)</t>
        </is>
      </c>
      <c r="J7" s="1" t="n"/>
    </row>
    <row r="8" ht="20" customHeight="1">
      <c r="A8" s="1" t="n"/>
      <c r="B8" s="14" t="inlineStr">
        <is>
          <t>Île-de-France</t>
        </is>
      </c>
      <c r="D8" s="15" t="n">
        <v>9</v>
      </c>
      <c r="F8" s="16" t="n">
        <v>876932.3500000001</v>
      </c>
      <c r="H8" s="17" t="n">
        <v>33.04604856719443</v>
      </c>
      <c r="J8" s="1" t="n"/>
    </row>
    <row r="9" ht="20" customHeight="1">
      <c r="A9" s="1" t="n"/>
      <c r="B9" s="18" t="inlineStr">
        <is>
          <t>PACA</t>
        </is>
      </c>
      <c r="D9" s="19" t="n">
        <v>12</v>
      </c>
      <c r="F9" s="20" t="n">
        <v>448402.9299999999</v>
      </c>
      <c r="H9" s="21" t="n">
        <v>16.89747789832623</v>
      </c>
      <c r="J9" s="1" t="n"/>
    </row>
    <row r="10" ht="20" customHeight="1">
      <c r="A10" s="1" t="n"/>
      <c r="B10" s="14" t="inlineStr">
        <is>
          <t>Occitanie</t>
        </is>
      </c>
      <c r="D10" s="15" t="n">
        <v>10</v>
      </c>
      <c r="F10" s="16" t="n">
        <v>440169.44</v>
      </c>
      <c r="H10" s="17" t="n">
        <v>16.58720959722238</v>
      </c>
      <c r="J10" s="1" t="n"/>
    </row>
    <row r="11" ht="20" customHeight="1">
      <c r="A11" s="1" t="n"/>
      <c r="B11" s="18" t="inlineStr">
        <is>
          <t>Bretagne</t>
        </is>
      </c>
      <c r="D11" s="19" t="n">
        <v>5</v>
      </c>
      <c r="F11" s="20" t="n">
        <v>351675.9</v>
      </c>
      <c r="H11" s="21" t="n">
        <v>13.2524462933906</v>
      </c>
      <c r="J11" s="1" t="n"/>
    </row>
    <row r="12" ht="20" customHeight="1">
      <c r="A12" s="1" t="n"/>
      <c r="B12" s="14" t="inlineStr">
        <is>
          <t>Auvergne-Rhône-Alpes</t>
        </is>
      </c>
      <c r="D12" s="15" t="n">
        <v>9</v>
      </c>
      <c r="F12" s="16" t="n">
        <v>293426.58</v>
      </c>
      <c r="H12" s="17" t="n">
        <v>11.0573968603003</v>
      </c>
      <c r="J12" s="1" t="n"/>
    </row>
    <row r="13" ht="20" customHeight="1">
      <c r="A13" s="1" t="n"/>
      <c r="B13" s="18" t="inlineStr">
        <is>
          <t>Nouvelle-Aquitaine</t>
        </is>
      </c>
      <c r="D13" s="19" t="n">
        <v>5</v>
      </c>
      <c r="F13" s="20" t="n">
        <v>243060.6</v>
      </c>
      <c r="H13" s="21" t="n">
        <v>9.15942078356605</v>
      </c>
      <c r="J13" s="1" t="n"/>
    </row>
    <row r="14" ht="8" customHeight="1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</row>
    <row r="15" ht="26" customHeight="1">
      <c r="A15" s="1" t="n"/>
      <c r="B15" s="22" t="inlineStr">
        <is>
          <t>TOP 5 PRODUITS PAR CA</t>
        </is>
      </c>
      <c r="J15" s="1" t="n"/>
    </row>
    <row r="16" ht="20" customHeight="1">
      <c r="A16" s="1" t="n"/>
      <c r="B16" s="23" t="inlineStr">
        <is>
          <t>#1</t>
        </is>
      </c>
      <c r="C16" s="24" t="inlineStr">
        <is>
          <t>Support Technique</t>
        </is>
      </c>
      <c r="G16" s="25" t="n">
        <v>5</v>
      </c>
      <c r="H16" s="26" t="n">
        <v>573392.4399999999</v>
      </c>
      <c r="J16" s="1" t="n"/>
    </row>
    <row r="17" ht="20" customHeight="1">
      <c r="A17" s="1" t="n"/>
      <c r="B17" s="23" t="inlineStr">
        <is>
          <t>#2</t>
        </is>
      </c>
      <c r="C17" s="27" t="inlineStr">
        <is>
          <t>Formation Python</t>
        </is>
      </c>
      <c r="G17" s="28" t="n">
        <v>6</v>
      </c>
      <c r="H17" s="26" t="n">
        <v>456218.45</v>
      </c>
      <c r="J17" s="1" t="n"/>
    </row>
    <row r="18" ht="20" customHeight="1">
      <c r="A18" s="1" t="n"/>
      <c r="B18" s="23" t="inlineStr">
        <is>
          <t>#3</t>
        </is>
      </c>
      <c r="C18" s="24" t="inlineStr">
        <is>
          <t>Formation Excel</t>
        </is>
      </c>
      <c r="G18" s="25" t="n">
        <v>10</v>
      </c>
      <c r="H18" s="26" t="n">
        <v>451177.5</v>
      </c>
      <c r="J18" s="1" t="n"/>
    </row>
    <row r="19" ht="20" customHeight="1">
      <c r="A19" s="1" t="n"/>
      <c r="B19" s="23" t="inlineStr">
        <is>
          <t>#4</t>
        </is>
      </c>
      <c r="C19" s="27" t="inlineStr">
        <is>
          <t>Logiciel CRM Pro</t>
        </is>
      </c>
      <c r="G19" s="28" t="n">
        <v>8</v>
      </c>
      <c r="H19" s="26" t="n">
        <v>376280.49</v>
      </c>
      <c r="J19" s="1" t="n"/>
    </row>
    <row r="20" ht="20" customHeight="1">
      <c r="A20" s="1" t="n"/>
      <c r="B20" s="23" t="inlineStr">
        <is>
          <t>#5</t>
        </is>
      </c>
      <c r="C20" s="24" t="inlineStr">
        <is>
          <t>Maintenance Annuelle</t>
        </is>
      </c>
      <c r="G20" s="25" t="n">
        <v>5</v>
      </c>
      <c r="H20" s="26" t="n">
        <v>194536.1</v>
      </c>
      <c r="J20" s="1" t="n"/>
    </row>
    <row r="21" ht="22" customHeight="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</row>
    <row r="22" ht="8" customHeight="1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</row>
    <row r="23" ht="22" customHeight="1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</row>
    <row r="24" ht="22" customHeight="1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</row>
    <row r="25" ht="22" customHeight="1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</row>
    <row r="26" ht="22" customHeight="1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</row>
    <row r="27" ht="22" customHeight="1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</row>
    <row r="28" ht="22" customHeight="1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</row>
    <row r="29" ht="22" customHeight="1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</row>
    <row r="30" ht="8" customHeight="1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</row>
  </sheetData>
  <mergeCells count="55">
    <mergeCell ref="B2:I2"/>
    <mergeCell ref="B4:C5"/>
    <mergeCell ref="D4:E5"/>
    <mergeCell ref="F4:G5"/>
    <mergeCell ref="H4:I5"/>
    <mergeCell ref="B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5:I15"/>
    <mergeCell ref="B16"/>
    <mergeCell ref="C16:F16"/>
    <mergeCell ref="G16"/>
    <mergeCell ref="H16:I16"/>
    <mergeCell ref="B17"/>
    <mergeCell ref="C17:F17"/>
    <mergeCell ref="G17"/>
    <mergeCell ref="H17:I17"/>
    <mergeCell ref="B18"/>
    <mergeCell ref="C18:F18"/>
    <mergeCell ref="G18"/>
    <mergeCell ref="H18:I18"/>
    <mergeCell ref="B19"/>
    <mergeCell ref="C19:F19"/>
    <mergeCell ref="G19"/>
    <mergeCell ref="H19:I19"/>
    <mergeCell ref="B20"/>
    <mergeCell ref="C20:F20"/>
    <mergeCell ref="G20"/>
    <mergeCell ref="H20:I2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/>
  </sheetPr>
  <dimension ref="B1:N53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14" customWidth="1" min="2" max="2"/>
    <col width="18" customWidth="1" min="3" max="3"/>
    <col width="20" customWidth="1" min="4" max="4"/>
    <col width="16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3" customWidth="1" min="13" max="13"/>
  </cols>
  <sheetData>
    <row r="1" ht="38" customHeight="1">
      <c r="B1" s="8" t="inlineStr">
        <is>
          <t>DONNÉES DES VENTES — MARCH 2026</t>
        </is>
      </c>
      <c r="N1" s="29" t="inlineStr">
        <is>
          <t>KPI_CACHE</t>
        </is>
      </c>
    </row>
    <row r="2" ht="32" customHeight="1">
      <c r="B2" s="30" t="inlineStr">
        <is>
          <t>N°</t>
        </is>
      </c>
      <c r="C2" s="30" t="inlineStr">
        <is>
          <t>Date</t>
        </is>
      </c>
      <c r="D2" s="30" t="inlineStr">
        <is>
          <t>Commercial</t>
        </is>
      </c>
      <c r="E2" s="30" t="inlineStr">
        <is>
          <t>Produit / Service</t>
        </is>
      </c>
      <c r="F2" s="30" t="inlineStr">
        <is>
          <t>Catégorie</t>
        </is>
      </c>
      <c r="G2" s="30" t="inlineStr">
        <is>
          <t>Région</t>
        </is>
      </c>
      <c r="H2" s="30" t="inlineStr">
        <is>
          <t>Qté</t>
        </is>
      </c>
      <c r="I2" s="30" t="inlineStr">
        <is>
          <t>Prix Unitaire (€)</t>
        </is>
      </c>
      <c r="J2" s="30" t="inlineStr">
        <is>
          <t>CA HT (€)</t>
        </is>
      </c>
      <c r="K2" s="30" t="inlineStr">
        <is>
          <t>Remise (%)</t>
        </is>
      </c>
      <c r="L2" s="30" t="inlineStr">
        <is>
          <t>CA Net (€)</t>
        </is>
      </c>
      <c r="M2" s="30" t="inlineStr">
        <is>
          <t>Statut</t>
        </is>
      </c>
      <c r="N2" s="31">
        <f>SUM(K3:K52)</f>
        <v/>
      </c>
    </row>
    <row r="3" ht="18" customHeight="1">
      <c r="B3" s="18" t="n">
        <v>1</v>
      </c>
      <c r="C3" s="32" t="n">
        <v>46026</v>
      </c>
      <c r="D3" s="33" t="inlineStr">
        <is>
          <t>Marie Dupont</t>
        </is>
      </c>
      <c r="E3" s="33" t="inlineStr">
        <is>
          <t>Logiciel CRM Pro</t>
        </is>
      </c>
      <c r="F3" s="33" t="inlineStr">
        <is>
          <t>Logiciel</t>
        </is>
      </c>
      <c r="G3" s="33" t="inlineStr">
        <is>
          <t>Bretagne</t>
        </is>
      </c>
      <c r="H3" s="34" t="n">
        <v>48</v>
      </c>
      <c r="I3" s="34" t="n">
        <v>1346.38</v>
      </c>
      <c r="J3" s="35" t="n">
        <v>64626.24</v>
      </c>
      <c r="K3" s="34" t="n">
        <v>0</v>
      </c>
      <c r="L3" s="33" t="n">
        <v>64626.24</v>
      </c>
      <c r="M3" s="36" t="inlineStr">
        <is>
          <t>Facturé</t>
        </is>
      </c>
      <c r="N3">
        <f>SUM(H3:H52)</f>
        <v/>
      </c>
    </row>
    <row r="4" ht="18" customHeight="1">
      <c r="B4" s="14" t="n">
        <v>2</v>
      </c>
      <c r="C4" s="37" t="n">
        <v>46040</v>
      </c>
      <c r="D4" s="38" t="inlineStr">
        <is>
          <t>Jean Martin</t>
        </is>
      </c>
      <c r="E4" s="38" t="inlineStr">
        <is>
          <t>Formation Excel</t>
        </is>
      </c>
      <c r="F4" s="38" t="inlineStr">
        <is>
          <t>Formation</t>
        </is>
      </c>
      <c r="G4" s="38" t="inlineStr">
        <is>
          <t>Occitanie</t>
        </is>
      </c>
      <c r="H4" s="39" t="n">
        <v>38</v>
      </c>
      <c r="I4" s="39" t="n">
        <v>1985.36</v>
      </c>
      <c r="J4" s="40" t="n">
        <v>75443.67999999999</v>
      </c>
      <c r="K4" s="39" t="n">
        <v>0</v>
      </c>
      <c r="L4" s="38" t="n">
        <v>75443.67999999999</v>
      </c>
      <c r="M4" s="36" t="inlineStr">
        <is>
          <t>Facturé</t>
        </is>
      </c>
      <c r="N4" s="41" t="n">
        <v>0.284</v>
      </c>
    </row>
    <row r="5" ht="18" customHeight="1">
      <c r="B5" s="18" t="n">
        <v>3</v>
      </c>
      <c r="C5" s="32" t="n">
        <v>46023</v>
      </c>
      <c r="D5" s="33" t="inlineStr">
        <is>
          <t>Lucas Petit</t>
        </is>
      </c>
      <c r="E5" s="33" t="inlineStr">
        <is>
          <t>Logiciel ERP</t>
        </is>
      </c>
      <c r="F5" s="33" t="inlineStr">
        <is>
          <t>Logiciel</t>
        </is>
      </c>
      <c r="G5" s="33" t="inlineStr">
        <is>
          <t>Occitanie</t>
        </is>
      </c>
      <c r="H5" s="34" t="n">
        <v>13</v>
      </c>
      <c r="I5" s="34" t="n">
        <v>3264.69</v>
      </c>
      <c r="J5" s="35" t="n">
        <v>42440.97</v>
      </c>
      <c r="K5" s="34" t="n">
        <v>15</v>
      </c>
      <c r="L5" s="33" t="n">
        <v>36074.82</v>
      </c>
      <c r="M5" s="36" t="inlineStr">
        <is>
          <t>Facturé</t>
        </is>
      </c>
      <c r="N5" s="41" t="n">
        <v>0.9419999999999999</v>
      </c>
    </row>
    <row r="6" ht="18" customHeight="1">
      <c r="B6" s="14" t="n">
        <v>4</v>
      </c>
      <c r="C6" s="37" t="n">
        <v>46048</v>
      </c>
      <c r="D6" s="38" t="inlineStr">
        <is>
          <t>Jean Martin</t>
        </is>
      </c>
      <c r="E6" s="38" t="inlineStr">
        <is>
          <t>Logiciel CRM Pro</t>
        </is>
      </c>
      <c r="F6" s="38" t="inlineStr">
        <is>
          <t>Logiciel</t>
        </is>
      </c>
      <c r="G6" s="38" t="inlineStr">
        <is>
          <t>PACA</t>
        </is>
      </c>
      <c r="H6" s="39" t="n">
        <v>49</v>
      </c>
      <c r="I6" s="39" t="n">
        <v>3655.31</v>
      </c>
      <c r="J6" s="40" t="n">
        <v>179110.19</v>
      </c>
      <c r="K6" s="39" t="n">
        <v>10</v>
      </c>
      <c r="L6" s="38" t="n">
        <v>161199.17</v>
      </c>
      <c r="M6" s="36" t="inlineStr">
        <is>
          <t>Facturé</t>
        </is>
      </c>
    </row>
    <row r="7" ht="18" customHeight="1">
      <c r="B7" s="18" t="n">
        <v>5</v>
      </c>
      <c r="C7" s="32" t="n">
        <v>46026</v>
      </c>
      <c r="D7" s="33" t="inlineStr">
        <is>
          <t>Marie Dupont</t>
        </is>
      </c>
      <c r="E7" s="33" t="inlineStr">
        <is>
          <t>Formation Excel</t>
        </is>
      </c>
      <c r="F7" s="33" t="inlineStr">
        <is>
          <t>Formation</t>
        </is>
      </c>
      <c r="G7" s="33" t="inlineStr">
        <is>
          <t>Bretagne</t>
        </is>
      </c>
      <c r="H7" s="34" t="n">
        <v>25</v>
      </c>
      <c r="I7" s="34" t="n">
        <v>570.72</v>
      </c>
      <c r="J7" s="35" t="n">
        <v>14268</v>
      </c>
      <c r="K7" s="34" t="n">
        <v>5</v>
      </c>
      <c r="L7" s="33" t="n">
        <v>13554.6</v>
      </c>
      <c r="M7" s="36" t="inlineStr">
        <is>
          <t>Facturé</t>
        </is>
      </c>
    </row>
    <row r="8" ht="18" customHeight="1">
      <c r="B8" s="14" t="n">
        <v>6</v>
      </c>
      <c r="C8" s="37" t="n">
        <v>46040</v>
      </c>
      <c r="D8" s="38" t="inlineStr">
        <is>
          <t>Emma Rousseau</t>
        </is>
      </c>
      <c r="E8" s="38" t="inlineStr">
        <is>
          <t>Formation Excel</t>
        </is>
      </c>
      <c r="F8" s="38" t="inlineStr">
        <is>
          <t>Formation</t>
        </is>
      </c>
      <c r="G8" s="38" t="inlineStr">
        <is>
          <t>Auvergne-Rhône-Alpes</t>
        </is>
      </c>
      <c r="H8" s="39" t="n">
        <v>25</v>
      </c>
      <c r="I8" s="39" t="n">
        <v>492.78</v>
      </c>
      <c r="J8" s="40" t="n">
        <v>12319.5</v>
      </c>
      <c r="K8" s="39" t="n">
        <v>5</v>
      </c>
      <c r="L8" s="38" t="n">
        <v>11703.52</v>
      </c>
      <c r="M8" s="36" t="inlineStr">
        <is>
          <t>Facturé</t>
        </is>
      </c>
    </row>
    <row r="9" ht="18" customHeight="1">
      <c r="B9" s="18" t="n">
        <v>7</v>
      </c>
      <c r="C9" s="32" t="n">
        <v>46029</v>
      </c>
      <c r="D9" s="33" t="inlineStr">
        <is>
          <t>Jean Martin</t>
        </is>
      </c>
      <c r="E9" s="33" t="inlineStr">
        <is>
          <t>Formation Excel</t>
        </is>
      </c>
      <c r="F9" s="33" t="inlineStr">
        <is>
          <t>Formation</t>
        </is>
      </c>
      <c r="G9" s="33" t="inlineStr">
        <is>
          <t>Île-de-France</t>
        </is>
      </c>
      <c r="H9" s="34" t="n">
        <v>3</v>
      </c>
      <c r="I9" s="34" t="n">
        <v>3026.5</v>
      </c>
      <c r="J9" s="35" t="n">
        <v>9079.5</v>
      </c>
      <c r="K9" s="34" t="n">
        <v>5</v>
      </c>
      <c r="L9" s="33" t="n">
        <v>8625.52</v>
      </c>
      <c r="M9" s="42" t="inlineStr">
        <is>
          <t>Annulé</t>
        </is>
      </c>
    </row>
    <row r="10" ht="18" customHeight="1">
      <c r="B10" s="14" t="n">
        <v>8</v>
      </c>
      <c r="C10" s="37" t="n">
        <v>46031</v>
      </c>
      <c r="D10" s="38" t="inlineStr">
        <is>
          <t>Jean Martin</t>
        </is>
      </c>
      <c r="E10" s="38" t="inlineStr">
        <is>
          <t>Formation Python</t>
        </is>
      </c>
      <c r="F10" s="38" t="inlineStr">
        <is>
          <t>Formation</t>
        </is>
      </c>
      <c r="G10" s="38" t="inlineStr">
        <is>
          <t>Bretagne</t>
        </is>
      </c>
      <c r="H10" s="39" t="n">
        <v>41</v>
      </c>
      <c r="I10" s="39" t="n">
        <v>3778.38</v>
      </c>
      <c r="J10" s="40" t="n">
        <v>154913.58</v>
      </c>
      <c r="K10" s="39" t="n">
        <v>0</v>
      </c>
      <c r="L10" s="38" t="n">
        <v>154913.58</v>
      </c>
      <c r="M10" s="36" t="inlineStr">
        <is>
          <t>Facturé</t>
        </is>
      </c>
    </row>
    <row r="11" ht="18" customHeight="1">
      <c r="B11" s="18" t="n">
        <v>9</v>
      </c>
      <c r="C11" s="32" t="n">
        <v>46045</v>
      </c>
      <c r="D11" s="33" t="inlineStr">
        <is>
          <t>Jean Martin</t>
        </is>
      </c>
      <c r="E11" s="33" t="inlineStr">
        <is>
          <t>Formation Excel</t>
        </is>
      </c>
      <c r="F11" s="33" t="inlineStr">
        <is>
          <t>Formation</t>
        </is>
      </c>
      <c r="G11" s="33" t="inlineStr">
        <is>
          <t>Nouvelle-Aquitaine</t>
        </is>
      </c>
      <c r="H11" s="34" t="n">
        <v>39</v>
      </c>
      <c r="I11" s="34" t="n">
        <v>2912.16</v>
      </c>
      <c r="J11" s="35" t="n">
        <v>113574.24</v>
      </c>
      <c r="K11" s="34" t="n">
        <v>15</v>
      </c>
      <c r="L11" s="33" t="n">
        <v>96538.10000000001</v>
      </c>
      <c r="M11" s="36" t="inlineStr">
        <is>
          <t>Facturé</t>
        </is>
      </c>
    </row>
    <row r="12" ht="18" customHeight="1">
      <c r="B12" s="14" t="n">
        <v>10</v>
      </c>
      <c r="C12" s="37" t="n">
        <v>46031</v>
      </c>
      <c r="D12" s="38" t="inlineStr">
        <is>
          <t>Marie Dupont</t>
        </is>
      </c>
      <c r="E12" s="38" t="inlineStr">
        <is>
          <t>Logiciel ERP</t>
        </is>
      </c>
      <c r="F12" s="38" t="inlineStr">
        <is>
          <t>Logiciel</t>
        </is>
      </c>
      <c r="G12" s="38" t="inlineStr">
        <is>
          <t>Auvergne-Rhône-Alpes</t>
        </is>
      </c>
      <c r="H12" s="39" t="n">
        <v>15</v>
      </c>
      <c r="I12" s="39" t="n">
        <v>3128.07</v>
      </c>
      <c r="J12" s="40" t="n">
        <v>46921.05</v>
      </c>
      <c r="K12" s="39" t="n">
        <v>0</v>
      </c>
      <c r="L12" s="38" t="n">
        <v>46921.05</v>
      </c>
      <c r="M12" s="36" t="inlineStr">
        <is>
          <t>Facturé</t>
        </is>
      </c>
    </row>
    <row r="13" ht="18" customHeight="1">
      <c r="B13" s="18" t="n">
        <v>11</v>
      </c>
      <c r="C13" s="32" t="n">
        <v>46031</v>
      </c>
      <c r="D13" s="33" t="inlineStr">
        <is>
          <t>Sophie Bernard</t>
        </is>
      </c>
      <c r="E13" s="33" t="inlineStr">
        <is>
          <t>Formation Excel</t>
        </is>
      </c>
      <c r="F13" s="33" t="inlineStr">
        <is>
          <t>Formation</t>
        </is>
      </c>
      <c r="G13" s="33" t="inlineStr">
        <is>
          <t>PACA</t>
        </is>
      </c>
      <c r="H13" s="34" t="n">
        <v>14</v>
      </c>
      <c r="I13" s="34" t="n">
        <v>4122.14</v>
      </c>
      <c r="J13" s="35" t="n">
        <v>57709.96</v>
      </c>
      <c r="K13" s="34" t="n">
        <v>15</v>
      </c>
      <c r="L13" s="33" t="n">
        <v>49053.47</v>
      </c>
      <c r="M13" s="36" t="inlineStr">
        <is>
          <t>Facturé</t>
        </is>
      </c>
    </row>
    <row r="14" ht="18" customHeight="1">
      <c r="B14" s="14" t="n">
        <v>12</v>
      </c>
      <c r="C14" s="37" t="n">
        <v>46038</v>
      </c>
      <c r="D14" s="38" t="inlineStr">
        <is>
          <t>Thomas Girard</t>
        </is>
      </c>
      <c r="E14" s="38" t="inlineStr">
        <is>
          <t>Support Technique</t>
        </is>
      </c>
      <c r="F14" s="38" t="inlineStr">
        <is>
          <t>Services</t>
        </is>
      </c>
      <c r="G14" s="38" t="inlineStr">
        <is>
          <t>Occitanie</t>
        </is>
      </c>
      <c r="H14" s="39" t="n">
        <v>42</v>
      </c>
      <c r="I14" s="39" t="n">
        <v>2146.01</v>
      </c>
      <c r="J14" s="40" t="n">
        <v>90132.42</v>
      </c>
      <c r="K14" s="39" t="n">
        <v>5</v>
      </c>
      <c r="L14" s="38" t="n">
        <v>85625.8</v>
      </c>
      <c r="M14" s="36" t="inlineStr">
        <is>
          <t>Facturé</t>
        </is>
      </c>
    </row>
    <row r="15" ht="18" customHeight="1">
      <c r="B15" s="18" t="n">
        <v>13</v>
      </c>
      <c r="C15" s="32" t="n">
        <v>46031</v>
      </c>
      <c r="D15" s="33" t="inlineStr">
        <is>
          <t>Jean Martin</t>
        </is>
      </c>
      <c r="E15" s="33" t="inlineStr">
        <is>
          <t>Consulting IT</t>
        </is>
      </c>
      <c r="F15" s="33" t="inlineStr">
        <is>
          <t>Conseil</t>
        </is>
      </c>
      <c r="G15" s="33" t="inlineStr">
        <is>
          <t>Occitanie</t>
        </is>
      </c>
      <c r="H15" s="34" t="n">
        <v>28</v>
      </c>
      <c r="I15" s="34" t="n">
        <v>4055.53</v>
      </c>
      <c r="J15" s="35" t="n">
        <v>113554.84</v>
      </c>
      <c r="K15" s="34" t="n">
        <v>10</v>
      </c>
      <c r="L15" s="33" t="n">
        <v>102199.36</v>
      </c>
      <c r="M15" s="36" t="inlineStr">
        <is>
          <t>Facturé</t>
        </is>
      </c>
    </row>
    <row r="16" ht="18" customHeight="1">
      <c r="B16" s="14" t="n">
        <v>14</v>
      </c>
      <c r="C16" s="37" t="n">
        <v>46025</v>
      </c>
      <c r="D16" s="38" t="inlineStr">
        <is>
          <t>Lucas Petit</t>
        </is>
      </c>
      <c r="E16" s="38" t="inlineStr">
        <is>
          <t>Logiciel CRM Pro</t>
        </is>
      </c>
      <c r="F16" s="38" t="inlineStr">
        <is>
          <t>Logiciel</t>
        </is>
      </c>
      <c r="G16" s="38" t="inlineStr">
        <is>
          <t>Occitanie</t>
        </is>
      </c>
      <c r="H16" s="39" t="n">
        <v>8</v>
      </c>
      <c r="I16" s="39" t="n">
        <v>814.86</v>
      </c>
      <c r="J16" s="40" t="n">
        <v>6518.88</v>
      </c>
      <c r="K16" s="39" t="n">
        <v>0</v>
      </c>
      <c r="L16" s="38" t="n">
        <v>6518.88</v>
      </c>
      <c r="M16" s="36" t="inlineStr">
        <is>
          <t>Facturé</t>
        </is>
      </c>
    </row>
    <row r="17" ht="18" customHeight="1">
      <c r="B17" s="18" t="n">
        <v>15</v>
      </c>
      <c r="C17" s="32" t="n">
        <v>46094</v>
      </c>
      <c r="D17" s="33" t="inlineStr">
        <is>
          <t>Emma Rousseau</t>
        </is>
      </c>
      <c r="E17" s="33" t="inlineStr">
        <is>
          <t>Support Technique</t>
        </is>
      </c>
      <c r="F17" s="33" t="inlineStr">
        <is>
          <t>Services</t>
        </is>
      </c>
      <c r="G17" s="33" t="inlineStr">
        <is>
          <t>Île-de-France</t>
        </is>
      </c>
      <c r="H17" s="34" t="n">
        <v>39</v>
      </c>
      <c r="I17" s="34" t="n">
        <v>4483.13</v>
      </c>
      <c r="J17" s="35" t="n">
        <v>174842.07</v>
      </c>
      <c r="K17" s="34" t="n">
        <v>15</v>
      </c>
      <c r="L17" s="33" t="n">
        <v>148615.76</v>
      </c>
      <c r="M17" s="36" t="inlineStr">
        <is>
          <t>Facturé</t>
        </is>
      </c>
    </row>
    <row r="18" ht="18" customHeight="1">
      <c r="B18" s="14" t="n">
        <v>16</v>
      </c>
      <c r="C18" s="37" t="n">
        <v>46046</v>
      </c>
      <c r="D18" s="38" t="inlineStr">
        <is>
          <t>Sophie Bernard</t>
        </is>
      </c>
      <c r="E18" s="38" t="inlineStr">
        <is>
          <t>Formation Excel</t>
        </is>
      </c>
      <c r="F18" s="38" t="inlineStr">
        <is>
          <t>Formation</t>
        </is>
      </c>
      <c r="G18" s="38" t="inlineStr">
        <is>
          <t>Île-de-France</t>
        </is>
      </c>
      <c r="H18" s="39" t="n">
        <v>44</v>
      </c>
      <c r="I18" s="39" t="n">
        <v>3998.83</v>
      </c>
      <c r="J18" s="40" t="n">
        <v>175948.52</v>
      </c>
      <c r="K18" s="39" t="n">
        <v>5</v>
      </c>
      <c r="L18" s="38" t="n">
        <v>167151.09</v>
      </c>
      <c r="M18" s="36" t="inlineStr">
        <is>
          <t>Facturé</t>
        </is>
      </c>
    </row>
    <row r="19" ht="18" customHeight="1">
      <c r="B19" s="18" t="n">
        <v>17</v>
      </c>
      <c r="C19" s="32" t="n">
        <v>46036</v>
      </c>
      <c r="D19" s="33" t="inlineStr">
        <is>
          <t>Jean Martin</t>
        </is>
      </c>
      <c r="E19" s="33" t="inlineStr">
        <is>
          <t>Consulting RH</t>
        </is>
      </c>
      <c r="F19" s="33" t="inlineStr">
        <is>
          <t>Conseil</t>
        </is>
      </c>
      <c r="G19" s="33" t="inlineStr">
        <is>
          <t>Occitanie</t>
        </is>
      </c>
      <c r="H19" s="34" t="n">
        <v>30</v>
      </c>
      <c r="I19" s="34" t="n">
        <v>164.12</v>
      </c>
      <c r="J19" s="35" t="n">
        <v>4923.6</v>
      </c>
      <c r="K19" s="34" t="n">
        <v>5</v>
      </c>
      <c r="L19" s="33" t="n">
        <v>4677.42</v>
      </c>
      <c r="M19" s="43" t="inlineStr">
        <is>
          <t>En cours</t>
        </is>
      </c>
    </row>
    <row r="20" ht="18" customHeight="1">
      <c r="B20" s="14" t="n">
        <v>18</v>
      </c>
      <c r="C20" s="37" t="n">
        <v>46109</v>
      </c>
      <c r="D20" s="38" t="inlineStr">
        <is>
          <t>Jean Martin</t>
        </is>
      </c>
      <c r="E20" s="38" t="inlineStr">
        <is>
          <t>Pack Office 365</t>
        </is>
      </c>
      <c r="F20" s="38" t="inlineStr">
        <is>
          <t>Logiciel</t>
        </is>
      </c>
      <c r="G20" s="38" t="inlineStr">
        <is>
          <t>Occitanie</t>
        </is>
      </c>
      <c r="H20" s="39" t="n">
        <v>41</v>
      </c>
      <c r="I20" s="39" t="n">
        <v>2358.33</v>
      </c>
      <c r="J20" s="40" t="n">
        <v>96691.53</v>
      </c>
      <c r="K20" s="39" t="n">
        <v>0</v>
      </c>
      <c r="L20" s="38" t="n">
        <v>96691.53</v>
      </c>
      <c r="M20" s="36" t="inlineStr">
        <is>
          <t>Facturé</t>
        </is>
      </c>
    </row>
    <row r="21" ht="18" customHeight="1">
      <c r="B21" s="18" t="n">
        <v>19</v>
      </c>
      <c r="C21" s="32" t="n">
        <v>46023</v>
      </c>
      <c r="D21" s="33" t="inlineStr">
        <is>
          <t>Sophie Bernard</t>
        </is>
      </c>
      <c r="E21" s="33" t="inlineStr">
        <is>
          <t>Consulting IT</t>
        </is>
      </c>
      <c r="F21" s="33" t="inlineStr">
        <is>
          <t>Conseil</t>
        </is>
      </c>
      <c r="G21" s="33" t="inlineStr">
        <is>
          <t>PACA</t>
        </is>
      </c>
      <c r="H21" s="34" t="n">
        <v>21</v>
      </c>
      <c r="I21" s="34" t="n">
        <v>2275.43</v>
      </c>
      <c r="J21" s="35" t="n">
        <v>47784.03</v>
      </c>
      <c r="K21" s="34" t="n">
        <v>0</v>
      </c>
      <c r="L21" s="33" t="n">
        <v>47784.03</v>
      </c>
      <c r="M21" s="43" t="inlineStr">
        <is>
          <t>En cours</t>
        </is>
      </c>
    </row>
    <row r="22" ht="18" customHeight="1">
      <c r="B22" s="14" t="n">
        <v>20</v>
      </c>
      <c r="C22" s="37" t="n">
        <v>46089</v>
      </c>
      <c r="D22" s="38" t="inlineStr">
        <is>
          <t>Emma Rousseau</t>
        </is>
      </c>
      <c r="E22" s="38" t="inlineStr">
        <is>
          <t>Consulting IT</t>
        </is>
      </c>
      <c r="F22" s="38" t="inlineStr">
        <is>
          <t>Conseil</t>
        </is>
      </c>
      <c r="G22" s="38" t="inlineStr">
        <is>
          <t>PACA</t>
        </is>
      </c>
      <c r="H22" s="39" t="n">
        <v>6</v>
      </c>
      <c r="I22" s="39" t="n">
        <v>522.59</v>
      </c>
      <c r="J22" s="40" t="n">
        <v>3135.54</v>
      </c>
      <c r="K22" s="39" t="n">
        <v>10</v>
      </c>
      <c r="L22" s="38" t="n">
        <v>2821.99</v>
      </c>
      <c r="M22" s="36" t="inlineStr">
        <is>
          <t>Facturé</t>
        </is>
      </c>
    </row>
    <row r="23" ht="18" customHeight="1">
      <c r="B23" s="18" t="n">
        <v>21</v>
      </c>
      <c r="C23" s="32" t="n">
        <v>46075</v>
      </c>
      <c r="D23" s="33" t="inlineStr">
        <is>
          <t>Lucas Petit</t>
        </is>
      </c>
      <c r="E23" s="33" t="inlineStr">
        <is>
          <t>Formation Python</t>
        </is>
      </c>
      <c r="F23" s="33" t="inlineStr">
        <is>
          <t>Formation</t>
        </is>
      </c>
      <c r="G23" s="33" t="inlineStr">
        <is>
          <t>PACA</t>
        </is>
      </c>
      <c r="H23" s="34" t="n">
        <v>36</v>
      </c>
      <c r="I23" s="34" t="n">
        <v>868.3</v>
      </c>
      <c r="J23" s="35" t="n">
        <v>31258.8</v>
      </c>
      <c r="K23" s="34" t="n">
        <v>15</v>
      </c>
      <c r="L23" s="33" t="n">
        <v>26569.98</v>
      </c>
      <c r="M23" s="36" t="inlineStr">
        <is>
          <t>Facturé</t>
        </is>
      </c>
    </row>
    <row r="24" ht="18" customHeight="1">
      <c r="B24" s="14" t="n">
        <v>22</v>
      </c>
      <c r="C24" s="37" t="n">
        <v>46047</v>
      </c>
      <c r="D24" s="38" t="inlineStr">
        <is>
          <t>Emma Rousseau</t>
        </is>
      </c>
      <c r="E24" s="38" t="inlineStr">
        <is>
          <t>Maintenance Annuelle</t>
        </is>
      </c>
      <c r="F24" s="38" t="inlineStr">
        <is>
          <t>Services</t>
        </is>
      </c>
      <c r="G24" s="38" t="inlineStr">
        <is>
          <t>Nouvelle-Aquitaine</t>
        </is>
      </c>
      <c r="H24" s="39" t="n">
        <v>46</v>
      </c>
      <c r="I24" s="39" t="n">
        <v>1505.97</v>
      </c>
      <c r="J24" s="40" t="n">
        <v>69274.62</v>
      </c>
      <c r="K24" s="39" t="n">
        <v>5</v>
      </c>
      <c r="L24" s="38" t="n">
        <v>65810.89</v>
      </c>
      <c r="M24" s="36" t="inlineStr">
        <is>
          <t>Facturé</t>
        </is>
      </c>
    </row>
    <row r="25" ht="18" customHeight="1">
      <c r="B25" s="18" t="n">
        <v>23</v>
      </c>
      <c r="C25" s="32" t="n">
        <v>46089</v>
      </c>
      <c r="D25" s="33" t="inlineStr">
        <is>
          <t>Emma Rousseau</t>
        </is>
      </c>
      <c r="E25" s="33" t="inlineStr">
        <is>
          <t>Maintenance Annuelle</t>
        </is>
      </c>
      <c r="F25" s="33" t="inlineStr">
        <is>
          <t>Services</t>
        </is>
      </c>
      <c r="G25" s="33" t="inlineStr">
        <is>
          <t>PACA</t>
        </is>
      </c>
      <c r="H25" s="34" t="n">
        <v>5</v>
      </c>
      <c r="I25" s="34" t="n">
        <v>1620.67</v>
      </c>
      <c r="J25" s="35" t="n">
        <v>8103.35</v>
      </c>
      <c r="K25" s="34" t="n">
        <v>15</v>
      </c>
      <c r="L25" s="33" t="n">
        <v>6887.85</v>
      </c>
      <c r="M25" s="36" t="inlineStr">
        <is>
          <t>Facturé</t>
        </is>
      </c>
    </row>
    <row r="26" ht="18" customHeight="1">
      <c r="B26" s="14" t="n">
        <v>24</v>
      </c>
      <c r="C26" s="37" t="n">
        <v>46084</v>
      </c>
      <c r="D26" s="38" t="inlineStr">
        <is>
          <t>Marie Dupont</t>
        </is>
      </c>
      <c r="E26" s="38" t="inlineStr">
        <is>
          <t>Logiciel CRM Pro</t>
        </is>
      </c>
      <c r="F26" s="38" t="inlineStr">
        <is>
          <t>Logiciel</t>
        </is>
      </c>
      <c r="G26" s="38" t="inlineStr">
        <is>
          <t>Occitanie</t>
        </is>
      </c>
      <c r="H26" s="39" t="n">
        <v>15</v>
      </c>
      <c r="I26" s="39" t="n">
        <v>443.19</v>
      </c>
      <c r="J26" s="40" t="n">
        <v>6647.85</v>
      </c>
      <c r="K26" s="39" t="n">
        <v>0</v>
      </c>
      <c r="L26" s="38" t="n">
        <v>6647.85</v>
      </c>
      <c r="M26" s="36" t="inlineStr">
        <is>
          <t>Facturé</t>
        </is>
      </c>
    </row>
    <row r="27" ht="18" customHeight="1">
      <c r="B27" s="18" t="n">
        <v>25</v>
      </c>
      <c r="C27" s="32" t="n">
        <v>46062</v>
      </c>
      <c r="D27" s="33" t="inlineStr">
        <is>
          <t>Jean Martin</t>
        </is>
      </c>
      <c r="E27" s="33" t="inlineStr">
        <is>
          <t>Formation Python</t>
        </is>
      </c>
      <c r="F27" s="33" t="inlineStr">
        <is>
          <t>Formation</t>
        </is>
      </c>
      <c r="G27" s="33" t="inlineStr">
        <is>
          <t>Nouvelle-Aquitaine</t>
        </is>
      </c>
      <c r="H27" s="34" t="n">
        <v>14</v>
      </c>
      <c r="I27" s="34" t="n">
        <v>2495.67</v>
      </c>
      <c r="J27" s="35" t="n">
        <v>34939.38</v>
      </c>
      <c r="K27" s="34" t="n">
        <v>15</v>
      </c>
      <c r="L27" s="33" t="n">
        <v>29698.47</v>
      </c>
      <c r="M27" s="36" t="inlineStr">
        <is>
          <t>Facturé</t>
        </is>
      </c>
    </row>
    <row r="28" ht="18" customHeight="1">
      <c r="B28" s="14" t="n">
        <v>26</v>
      </c>
      <c r="C28" s="37" t="n">
        <v>46029</v>
      </c>
      <c r="D28" s="38" t="inlineStr">
        <is>
          <t>Lucas Petit</t>
        </is>
      </c>
      <c r="E28" s="38" t="inlineStr">
        <is>
          <t>Formation Excel</t>
        </is>
      </c>
      <c r="F28" s="38" t="inlineStr">
        <is>
          <t>Formation</t>
        </is>
      </c>
      <c r="G28" s="38" t="inlineStr">
        <is>
          <t>Bretagne</t>
        </is>
      </c>
      <c r="H28" s="39" t="n">
        <v>7</v>
      </c>
      <c r="I28" s="39" t="n">
        <v>3016.57</v>
      </c>
      <c r="J28" s="40" t="n">
        <v>21115.99</v>
      </c>
      <c r="K28" s="39" t="n">
        <v>5</v>
      </c>
      <c r="L28" s="38" t="n">
        <v>20060.19</v>
      </c>
      <c r="M28" s="36" t="inlineStr">
        <is>
          <t>Facturé</t>
        </is>
      </c>
    </row>
    <row r="29" ht="18" customHeight="1">
      <c r="B29" s="18" t="n">
        <v>27</v>
      </c>
      <c r="C29" s="32" t="n">
        <v>46103</v>
      </c>
      <c r="D29" s="33" t="inlineStr">
        <is>
          <t>Marie Dupont</t>
        </is>
      </c>
      <c r="E29" s="33" t="inlineStr">
        <is>
          <t>Formation Excel</t>
        </is>
      </c>
      <c r="F29" s="33" t="inlineStr">
        <is>
          <t>Formation</t>
        </is>
      </c>
      <c r="G29" s="33" t="inlineStr">
        <is>
          <t>PACA</t>
        </is>
      </c>
      <c r="H29" s="34" t="n">
        <v>4</v>
      </c>
      <c r="I29" s="34" t="n">
        <v>1901.4</v>
      </c>
      <c r="J29" s="35" t="n">
        <v>7605.6</v>
      </c>
      <c r="K29" s="34" t="n">
        <v>5</v>
      </c>
      <c r="L29" s="33" t="n">
        <v>7225.32</v>
      </c>
      <c r="M29" s="36" t="inlineStr">
        <is>
          <t>Facturé</t>
        </is>
      </c>
    </row>
    <row r="30" ht="18" customHeight="1">
      <c r="B30" s="14" t="n">
        <v>28</v>
      </c>
      <c r="C30" s="37" t="n">
        <v>46060</v>
      </c>
      <c r="D30" s="38" t="inlineStr">
        <is>
          <t>Jean Martin</t>
        </is>
      </c>
      <c r="E30" s="38" t="inlineStr">
        <is>
          <t>Logiciel ERP</t>
        </is>
      </c>
      <c r="F30" s="38" t="inlineStr">
        <is>
          <t>Logiciel</t>
        </is>
      </c>
      <c r="G30" s="38" t="inlineStr">
        <is>
          <t>Île-de-France</t>
        </is>
      </c>
      <c r="H30" s="39" t="n">
        <v>29</v>
      </c>
      <c r="I30" s="39" t="n">
        <v>759.79</v>
      </c>
      <c r="J30" s="40" t="n">
        <v>22033.91</v>
      </c>
      <c r="K30" s="39" t="n">
        <v>0</v>
      </c>
      <c r="L30" s="38" t="n">
        <v>22033.91</v>
      </c>
      <c r="M30" s="36" t="inlineStr">
        <is>
          <t>Facturé</t>
        </is>
      </c>
    </row>
    <row r="31" ht="18" customHeight="1">
      <c r="B31" s="18" t="n">
        <v>29</v>
      </c>
      <c r="C31" s="32" t="n">
        <v>46048</v>
      </c>
      <c r="D31" s="33" t="inlineStr">
        <is>
          <t>Marie Dupont</t>
        </is>
      </c>
      <c r="E31" s="33" t="inlineStr">
        <is>
          <t>Logiciel ERP</t>
        </is>
      </c>
      <c r="F31" s="33" t="inlineStr">
        <is>
          <t>Logiciel</t>
        </is>
      </c>
      <c r="G31" s="33" t="inlineStr">
        <is>
          <t>PACA</t>
        </is>
      </c>
      <c r="H31" s="34" t="n">
        <v>7</v>
      </c>
      <c r="I31" s="34" t="n">
        <v>370.06</v>
      </c>
      <c r="J31" s="35" t="n">
        <v>2590.42</v>
      </c>
      <c r="K31" s="34" t="n">
        <v>15</v>
      </c>
      <c r="L31" s="33" t="n">
        <v>2201.86</v>
      </c>
      <c r="M31" s="36" t="inlineStr">
        <is>
          <t>Facturé</t>
        </is>
      </c>
    </row>
    <row r="32" ht="18" customHeight="1">
      <c r="B32" s="14" t="n">
        <v>30</v>
      </c>
      <c r="C32" s="37" t="n">
        <v>46067</v>
      </c>
      <c r="D32" s="38" t="inlineStr">
        <is>
          <t>Jean Martin</t>
        </is>
      </c>
      <c r="E32" s="38" t="inlineStr">
        <is>
          <t>Formation Python</t>
        </is>
      </c>
      <c r="F32" s="38" t="inlineStr">
        <is>
          <t>Formation</t>
        </is>
      </c>
      <c r="G32" s="38" t="inlineStr">
        <is>
          <t>Nouvelle-Aquitaine</t>
        </is>
      </c>
      <c r="H32" s="39" t="n">
        <v>31</v>
      </c>
      <c r="I32" s="39" t="n">
        <v>1079.8</v>
      </c>
      <c r="J32" s="40" t="n">
        <v>33473.8</v>
      </c>
      <c r="K32" s="39" t="n">
        <v>10</v>
      </c>
      <c r="L32" s="38" t="n">
        <v>30126.42</v>
      </c>
      <c r="M32" s="43" t="inlineStr">
        <is>
          <t>En cours</t>
        </is>
      </c>
    </row>
    <row r="33" ht="18" customHeight="1">
      <c r="B33" s="18" t="n">
        <v>31</v>
      </c>
      <c r="C33" s="32" t="n">
        <v>46094</v>
      </c>
      <c r="D33" s="33" t="inlineStr">
        <is>
          <t>Lucas Petit</t>
        </is>
      </c>
      <c r="E33" s="33" t="inlineStr">
        <is>
          <t>Pack Office 365</t>
        </is>
      </c>
      <c r="F33" s="33" t="inlineStr">
        <is>
          <t>Logiciel</t>
        </is>
      </c>
      <c r="G33" s="33" t="inlineStr">
        <is>
          <t>PACA</t>
        </is>
      </c>
      <c r="H33" s="34" t="n">
        <v>30</v>
      </c>
      <c r="I33" s="34" t="n">
        <v>1390.83</v>
      </c>
      <c r="J33" s="35" t="n">
        <v>41724.9</v>
      </c>
      <c r="K33" s="34" t="n">
        <v>15</v>
      </c>
      <c r="L33" s="33" t="n">
        <v>35466.17</v>
      </c>
      <c r="M33" s="36" t="inlineStr">
        <is>
          <t>Facturé</t>
        </is>
      </c>
    </row>
    <row r="34" ht="18" customHeight="1">
      <c r="B34" s="14" t="n">
        <v>32</v>
      </c>
      <c r="C34" s="37" t="n">
        <v>46063</v>
      </c>
      <c r="D34" s="38" t="inlineStr">
        <is>
          <t>Sophie Bernard</t>
        </is>
      </c>
      <c r="E34" s="38" t="inlineStr">
        <is>
          <t>Maintenance Annuelle</t>
        </is>
      </c>
      <c r="F34" s="38" t="inlineStr">
        <is>
          <t>Services</t>
        </is>
      </c>
      <c r="G34" s="38" t="inlineStr">
        <is>
          <t>Île-de-France</t>
        </is>
      </c>
      <c r="H34" s="39" t="n">
        <v>4</v>
      </c>
      <c r="I34" s="39" t="n">
        <v>2669.43</v>
      </c>
      <c r="J34" s="40" t="n">
        <v>10677.72</v>
      </c>
      <c r="K34" s="39" t="n">
        <v>15</v>
      </c>
      <c r="L34" s="38" t="n">
        <v>9076.059999999999</v>
      </c>
      <c r="M34" s="36" t="inlineStr">
        <is>
          <t>Facturé</t>
        </is>
      </c>
    </row>
    <row r="35" ht="18" customHeight="1">
      <c r="B35" s="18" t="n">
        <v>33</v>
      </c>
      <c r="C35" s="32" t="n">
        <v>46100</v>
      </c>
      <c r="D35" s="33" t="inlineStr">
        <is>
          <t>Emma Rousseau</t>
        </is>
      </c>
      <c r="E35" s="33" t="inlineStr">
        <is>
          <t>Formation Python</t>
        </is>
      </c>
      <c r="F35" s="33" t="inlineStr">
        <is>
          <t>Formation</t>
        </is>
      </c>
      <c r="G35" s="33" t="inlineStr">
        <is>
          <t>Île-de-France</t>
        </is>
      </c>
      <c r="H35" s="34" t="n">
        <v>33</v>
      </c>
      <c r="I35" s="34" t="n">
        <v>4149.33</v>
      </c>
      <c r="J35" s="35" t="n">
        <v>136927.89</v>
      </c>
      <c r="K35" s="34" t="n">
        <v>15</v>
      </c>
      <c r="L35" s="33" t="n">
        <v>116388.71</v>
      </c>
      <c r="M35" s="36" t="inlineStr">
        <is>
          <t>Facturé</t>
        </is>
      </c>
    </row>
    <row r="36" ht="18" customHeight="1">
      <c r="B36" s="14" t="n">
        <v>34</v>
      </c>
      <c r="C36" s="37" t="n">
        <v>46056</v>
      </c>
      <c r="D36" s="38" t="inlineStr">
        <is>
          <t>Emma Rousseau</t>
        </is>
      </c>
      <c r="E36" s="38" t="inlineStr">
        <is>
          <t>Consulting IT</t>
        </is>
      </c>
      <c r="F36" s="38" t="inlineStr">
        <is>
          <t>Conseil</t>
        </is>
      </c>
      <c r="G36" s="38" t="inlineStr">
        <is>
          <t>PACA</t>
        </is>
      </c>
      <c r="H36" s="39" t="n">
        <v>5</v>
      </c>
      <c r="I36" s="39" t="n">
        <v>3087.17</v>
      </c>
      <c r="J36" s="40" t="n">
        <v>15435.85</v>
      </c>
      <c r="K36" s="39" t="n">
        <v>0</v>
      </c>
      <c r="L36" s="38" t="n">
        <v>15435.85</v>
      </c>
      <c r="M36" s="36" t="inlineStr">
        <is>
          <t>Facturé</t>
        </is>
      </c>
    </row>
    <row r="37" ht="18" customHeight="1">
      <c r="B37" s="18" t="n">
        <v>35</v>
      </c>
      <c r="C37" s="32" t="n">
        <v>46042</v>
      </c>
      <c r="D37" s="33" t="inlineStr">
        <is>
          <t>Sophie Bernard</t>
        </is>
      </c>
      <c r="E37" s="33" t="inlineStr">
        <is>
          <t>Logiciel CRM Pro</t>
        </is>
      </c>
      <c r="F37" s="33" t="inlineStr">
        <is>
          <t>Logiciel</t>
        </is>
      </c>
      <c r="G37" s="33" t="inlineStr">
        <is>
          <t>Auvergne-Rhône-Alpes</t>
        </is>
      </c>
      <c r="H37" s="34" t="n">
        <v>40</v>
      </c>
      <c r="I37" s="34" t="n">
        <v>506.63</v>
      </c>
      <c r="J37" s="35" t="n">
        <v>20265.2</v>
      </c>
      <c r="K37" s="34" t="n">
        <v>15</v>
      </c>
      <c r="L37" s="33" t="n">
        <v>17225.42</v>
      </c>
      <c r="M37" s="36" t="inlineStr">
        <is>
          <t>Facturé</t>
        </is>
      </c>
    </row>
    <row r="38" ht="18" customHeight="1">
      <c r="B38" s="14" t="n">
        <v>36</v>
      </c>
      <c r="C38" s="37" t="n">
        <v>46075</v>
      </c>
      <c r="D38" s="38" t="inlineStr">
        <is>
          <t>Sophie Bernard</t>
        </is>
      </c>
      <c r="E38" s="38" t="inlineStr">
        <is>
          <t>Audit Financier</t>
        </is>
      </c>
      <c r="F38" s="38" t="inlineStr">
        <is>
          <t>Conseil</t>
        </is>
      </c>
      <c r="G38" s="38" t="inlineStr">
        <is>
          <t>Nouvelle-Aquitaine</t>
        </is>
      </c>
      <c r="H38" s="39" t="n">
        <v>16</v>
      </c>
      <c r="I38" s="39" t="n">
        <v>1305.42</v>
      </c>
      <c r="J38" s="40" t="n">
        <v>20886.72</v>
      </c>
      <c r="K38" s="39" t="n">
        <v>0</v>
      </c>
      <c r="L38" s="38" t="n">
        <v>20886.72</v>
      </c>
      <c r="M38" s="36" t="inlineStr">
        <is>
          <t>Facturé</t>
        </is>
      </c>
    </row>
    <row r="39" ht="18" customHeight="1">
      <c r="B39" s="18" t="n">
        <v>37</v>
      </c>
      <c r="C39" s="32" t="n">
        <v>46047</v>
      </c>
      <c r="D39" s="33" t="inlineStr">
        <is>
          <t>Marie Dupont</t>
        </is>
      </c>
      <c r="E39" s="33" t="inlineStr">
        <is>
          <t>Formation Excel</t>
        </is>
      </c>
      <c r="F39" s="33" t="inlineStr">
        <is>
          <t>Formation</t>
        </is>
      </c>
      <c r="G39" s="33" t="inlineStr">
        <is>
          <t>Occitanie</t>
        </is>
      </c>
      <c r="H39" s="34" t="n">
        <v>1</v>
      </c>
      <c r="I39" s="34" t="n">
        <v>2143.54</v>
      </c>
      <c r="J39" s="35" t="n">
        <v>2143.54</v>
      </c>
      <c r="K39" s="34" t="n">
        <v>15</v>
      </c>
      <c r="L39" s="33" t="n">
        <v>1822.01</v>
      </c>
      <c r="M39" s="42" t="inlineStr">
        <is>
          <t>Annulé</t>
        </is>
      </c>
    </row>
    <row r="40" ht="18" customHeight="1">
      <c r="B40" s="14" t="n">
        <v>38</v>
      </c>
      <c r="C40" s="37" t="n">
        <v>46070</v>
      </c>
      <c r="D40" s="38" t="inlineStr">
        <is>
          <t>Sophie Bernard</t>
        </is>
      </c>
      <c r="E40" s="38" t="inlineStr">
        <is>
          <t>Pack Office 365</t>
        </is>
      </c>
      <c r="F40" s="38" t="inlineStr">
        <is>
          <t>Logiciel</t>
        </is>
      </c>
      <c r="G40" s="38" t="inlineStr">
        <is>
          <t>Auvergne-Rhône-Alpes</t>
        </is>
      </c>
      <c r="H40" s="39" t="n">
        <v>9</v>
      </c>
      <c r="I40" s="39" t="n">
        <v>4209.68</v>
      </c>
      <c r="J40" s="40" t="n">
        <v>37887.12</v>
      </c>
      <c r="K40" s="39" t="n">
        <v>0</v>
      </c>
      <c r="L40" s="38" t="n">
        <v>37887.12</v>
      </c>
      <c r="M40" s="36" t="inlineStr">
        <is>
          <t>Facturé</t>
        </is>
      </c>
    </row>
    <row r="41" ht="18" customHeight="1">
      <c r="B41" s="18" t="n">
        <v>39</v>
      </c>
      <c r="C41" s="32" t="n">
        <v>46068</v>
      </c>
      <c r="D41" s="33" t="inlineStr">
        <is>
          <t>Emma Rousseau</t>
        </is>
      </c>
      <c r="E41" s="33" t="inlineStr">
        <is>
          <t>Logiciel ERP</t>
        </is>
      </c>
      <c r="F41" s="33" t="inlineStr">
        <is>
          <t>Logiciel</t>
        </is>
      </c>
      <c r="G41" s="33" t="inlineStr">
        <is>
          <t>Auvergne-Rhône-Alpes</t>
        </is>
      </c>
      <c r="H41" s="34" t="n">
        <v>46</v>
      </c>
      <c r="I41" s="34" t="n">
        <v>1465.95</v>
      </c>
      <c r="J41" s="35" t="n">
        <v>67433.7</v>
      </c>
      <c r="K41" s="34" t="n">
        <v>15</v>
      </c>
      <c r="L41" s="33" t="n">
        <v>57318.64</v>
      </c>
      <c r="M41" s="36" t="inlineStr">
        <is>
          <t>Facturé</t>
        </is>
      </c>
    </row>
    <row r="42" ht="18" customHeight="1">
      <c r="B42" s="14" t="n">
        <v>40</v>
      </c>
      <c r="C42" s="37" t="n">
        <v>46026</v>
      </c>
      <c r="D42" s="38" t="inlineStr">
        <is>
          <t>Jean Martin</t>
        </is>
      </c>
      <c r="E42" s="38" t="inlineStr">
        <is>
          <t>Consulting RH</t>
        </is>
      </c>
      <c r="F42" s="38" t="inlineStr">
        <is>
          <t>Conseil</t>
        </is>
      </c>
      <c r="G42" s="38" t="inlineStr">
        <is>
          <t>Auvergne-Rhône-Alpes</t>
        </is>
      </c>
      <c r="H42" s="39" t="n">
        <v>17</v>
      </c>
      <c r="I42" s="39" t="n">
        <v>652.11</v>
      </c>
      <c r="J42" s="40" t="n">
        <v>11085.87</v>
      </c>
      <c r="K42" s="39" t="n">
        <v>0</v>
      </c>
      <c r="L42" s="38" t="n">
        <v>11085.87</v>
      </c>
      <c r="M42" s="36" t="inlineStr">
        <is>
          <t>Facturé</t>
        </is>
      </c>
    </row>
    <row r="43" ht="18" customHeight="1">
      <c r="B43" s="18" t="n">
        <v>41</v>
      </c>
      <c r="C43" s="32" t="n">
        <v>46042</v>
      </c>
      <c r="D43" s="33" t="inlineStr">
        <is>
          <t>Sophie Bernard</t>
        </is>
      </c>
      <c r="E43" s="33" t="inlineStr">
        <is>
          <t>Maintenance Annuelle</t>
        </is>
      </c>
      <c r="F43" s="33" t="inlineStr">
        <is>
          <t>Services</t>
        </is>
      </c>
      <c r="G43" s="33" t="inlineStr">
        <is>
          <t>Île-de-France</t>
        </is>
      </c>
      <c r="H43" s="34" t="n">
        <v>46</v>
      </c>
      <c r="I43" s="34" t="n">
        <v>1641.53</v>
      </c>
      <c r="J43" s="35" t="n">
        <v>75510.38</v>
      </c>
      <c r="K43" s="34" t="n">
        <v>5</v>
      </c>
      <c r="L43" s="33" t="n">
        <v>71734.86</v>
      </c>
      <c r="M43" s="36" t="inlineStr">
        <is>
          <t>Facturé</t>
        </is>
      </c>
    </row>
    <row r="44" ht="18" customHeight="1">
      <c r="B44" s="14" t="n">
        <v>42</v>
      </c>
      <c r="C44" s="37" t="n">
        <v>46102</v>
      </c>
      <c r="D44" s="38" t="inlineStr">
        <is>
          <t>Thomas Girard</t>
        </is>
      </c>
      <c r="E44" s="38" t="inlineStr">
        <is>
          <t>Support Technique</t>
        </is>
      </c>
      <c r="F44" s="38" t="inlineStr">
        <is>
          <t>Services</t>
        </is>
      </c>
      <c r="G44" s="38" t="inlineStr">
        <is>
          <t>Auvergne-Rhône-Alpes</t>
        </is>
      </c>
      <c r="H44" s="39" t="n">
        <v>18</v>
      </c>
      <c r="I44" s="39" t="n">
        <v>341.78</v>
      </c>
      <c r="J44" s="40" t="n">
        <v>6152.04</v>
      </c>
      <c r="K44" s="39" t="n">
        <v>5</v>
      </c>
      <c r="L44" s="38" t="n">
        <v>5844.44</v>
      </c>
      <c r="M44" s="36" t="inlineStr">
        <is>
          <t>Facturé</t>
        </is>
      </c>
    </row>
    <row r="45" ht="18" customHeight="1">
      <c r="B45" s="18" t="n">
        <v>43</v>
      </c>
      <c r="C45" s="32" t="n">
        <v>46077</v>
      </c>
      <c r="D45" s="33" t="inlineStr">
        <is>
          <t>Marie Dupont</t>
        </is>
      </c>
      <c r="E45" s="33" t="inlineStr">
        <is>
          <t>Formation Python</t>
        </is>
      </c>
      <c r="F45" s="33" t="inlineStr">
        <is>
          <t>Formation</t>
        </is>
      </c>
      <c r="G45" s="33" t="inlineStr">
        <is>
          <t>Bretagne</t>
        </is>
      </c>
      <c r="H45" s="34" t="n">
        <v>36</v>
      </c>
      <c r="I45" s="34" t="n">
        <v>3219.65</v>
      </c>
      <c r="J45" s="35" t="n">
        <v>115907.4</v>
      </c>
      <c r="K45" s="34" t="n">
        <v>15</v>
      </c>
      <c r="L45" s="33" t="n">
        <v>98521.28999999999</v>
      </c>
      <c r="M45" s="36" t="inlineStr">
        <is>
          <t>Facturé</t>
        </is>
      </c>
    </row>
    <row r="46" ht="18" customHeight="1">
      <c r="B46" s="14" t="n">
        <v>44</v>
      </c>
      <c r="C46" s="37" t="n">
        <v>46071</v>
      </c>
      <c r="D46" s="38" t="inlineStr">
        <is>
          <t>Marie Dupont</t>
        </is>
      </c>
      <c r="E46" s="38" t="inlineStr">
        <is>
          <t>Logiciel CRM Pro</t>
        </is>
      </c>
      <c r="F46" s="38" t="inlineStr">
        <is>
          <t>Logiciel</t>
        </is>
      </c>
      <c r="G46" s="38" t="inlineStr">
        <is>
          <t>Auvergne-Rhône-Alpes</t>
        </is>
      </c>
      <c r="H46" s="39" t="n">
        <v>24</v>
      </c>
      <c r="I46" s="39" t="n">
        <v>2683.92</v>
      </c>
      <c r="J46" s="40" t="n">
        <v>64414.08</v>
      </c>
      <c r="K46" s="39" t="n">
        <v>0</v>
      </c>
      <c r="L46" s="38" t="n">
        <v>64414.08</v>
      </c>
      <c r="M46" s="36" t="inlineStr">
        <is>
          <t>Facturé</t>
        </is>
      </c>
    </row>
    <row r="47" ht="18" customHeight="1">
      <c r="B47" s="18" t="n">
        <v>45</v>
      </c>
      <c r="C47" s="32" t="n">
        <v>46048</v>
      </c>
      <c r="D47" s="33" t="inlineStr">
        <is>
          <t>Sophie Bernard</t>
        </is>
      </c>
      <c r="E47" s="33" t="inlineStr">
        <is>
          <t>Logiciel CRM Pro</t>
        </is>
      </c>
      <c r="F47" s="33" t="inlineStr">
        <is>
          <t>Logiciel</t>
        </is>
      </c>
      <c r="G47" s="33" t="inlineStr">
        <is>
          <t>Occitanie</t>
        </is>
      </c>
      <c r="H47" s="34" t="n">
        <v>23</v>
      </c>
      <c r="I47" s="34" t="n">
        <v>1063.83</v>
      </c>
      <c r="J47" s="35" t="n">
        <v>24468.09</v>
      </c>
      <c r="K47" s="34" t="n">
        <v>0</v>
      </c>
      <c r="L47" s="33" t="n">
        <v>24468.09</v>
      </c>
      <c r="M47" s="36" t="inlineStr">
        <is>
          <t>Facturé</t>
        </is>
      </c>
    </row>
    <row r="48" ht="18" customHeight="1">
      <c r="B48" s="14" t="n">
        <v>46</v>
      </c>
      <c r="C48" s="37" t="n">
        <v>46042</v>
      </c>
      <c r="D48" s="38" t="inlineStr">
        <is>
          <t>Marie Dupont</t>
        </is>
      </c>
      <c r="E48" s="38" t="inlineStr">
        <is>
          <t>Consulting RH</t>
        </is>
      </c>
      <c r="F48" s="38" t="inlineStr">
        <is>
          <t>Conseil</t>
        </is>
      </c>
      <c r="G48" s="38" t="inlineStr">
        <is>
          <t>PACA</t>
        </is>
      </c>
      <c r="H48" s="39" t="n">
        <v>16</v>
      </c>
      <c r="I48" s="39" t="n">
        <v>3911.03</v>
      </c>
      <c r="J48" s="40" t="n">
        <v>62576.48</v>
      </c>
      <c r="K48" s="39" t="n">
        <v>0</v>
      </c>
      <c r="L48" s="38" t="n">
        <v>62576.48</v>
      </c>
      <c r="M48" s="36" t="inlineStr">
        <is>
          <t>Facturé</t>
        </is>
      </c>
    </row>
    <row r="49" ht="18" customHeight="1">
      <c r="B49" s="18" t="n">
        <v>47</v>
      </c>
      <c r="C49" s="32" t="n">
        <v>46033</v>
      </c>
      <c r="D49" s="33" t="inlineStr">
        <is>
          <t>Thomas Girard</t>
        </is>
      </c>
      <c r="E49" s="33" t="inlineStr">
        <is>
          <t>Support Technique</t>
        </is>
      </c>
      <c r="F49" s="33" t="inlineStr">
        <is>
          <t>Services</t>
        </is>
      </c>
      <c r="G49" s="33" t="inlineStr">
        <is>
          <t>Île-de-France</t>
        </is>
      </c>
      <c r="H49" s="34" t="n">
        <v>43</v>
      </c>
      <c r="I49" s="34" t="n">
        <v>3908.68</v>
      </c>
      <c r="J49" s="35" t="n">
        <v>168073.24</v>
      </c>
      <c r="K49" s="34" t="n">
        <v>0</v>
      </c>
      <c r="L49" s="33" t="n">
        <v>168073.24</v>
      </c>
      <c r="M49" s="36" t="inlineStr">
        <is>
          <t>Facturé</t>
        </is>
      </c>
    </row>
    <row r="50" ht="18" customHeight="1">
      <c r="B50" s="14" t="n">
        <v>48</v>
      </c>
      <c r="C50" s="37" t="n">
        <v>46050</v>
      </c>
      <c r="D50" s="38" t="inlineStr">
        <is>
          <t>Jean Martin</t>
        </is>
      </c>
      <c r="E50" s="38" t="inlineStr">
        <is>
          <t>Logiciel CRM Pro</t>
        </is>
      </c>
      <c r="F50" s="38" t="inlineStr">
        <is>
          <t>Logiciel</t>
        </is>
      </c>
      <c r="G50" s="38" t="inlineStr">
        <is>
          <t>PACA</t>
        </is>
      </c>
      <c r="H50" s="39" t="n">
        <v>31</v>
      </c>
      <c r="I50" s="39" t="n">
        <v>1117.59</v>
      </c>
      <c r="J50" s="40" t="n">
        <v>34645.29</v>
      </c>
      <c r="K50" s="39" t="n">
        <v>10</v>
      </c>
      <c r="L50" s="38" t="n">
        <v>31180.76</v>
      </c>
      <c r="M50" s="36" t="inlineStr">
        <is>
          <t>Facturé</t>
        </is>
      </c>
    </row>
    <row r="51" ht="18" customHeight="1">
      <c r="B51" s="18" t="n">
        <v>49</v>
      </c>
      <c r="C51" s="32" t="n">
        <v>46103</v>
      </c>
      <c r="D51" s="33" t="inlineStr">
        <is>
          <t>Sophie Bernard</t>
        </is>
      </c>
      <c r="E51" s="33" t="inlineStr">
        <is>
          <t>Maintenance Annuelle</t>
        </is>
      </c>
      <c r="F51" s="33" t="inlineStr">
        <is>
          <t>Services</t>
        </is>
      </c>
      <c r="G51" s="33" t="inlineStr">
        <is>
          <t>Auvergne-Rhône-Alpes</t>
        </is>
      </c>
      <c r="H51" s="34" t="n">
        <v>26</v>
      </c>
      <c r="I51" s="34" t="n">
        <v>1577.94</v>
      </c>
      <c r="J51" s="35" t="n">
        <v>41026.44</v>
      </c>
      <c r="K51" s="34" t="n">
        <v>0</v>
      </c>
      <c r="L51" s="33" t="n">
        <v>41026.44</v>
      </c>
      <c r="M51" s="43" t="inlineStr">
        <is>
          <t>En cours</t>
        </is>
      </c>
    </row>
    <row r="52" ht="18" customHeight="1">
      <c r="B52" s="14" t="n">
        <v>50</v>
      </c>
      <c r="C52" s="37" t="n">
        <v>46039</v>
      </c>
      <c r="D52" s="38" t="inlineStr">
        <is>
          <t>Marie Dupont</t>
        </is>
      </c>
      <c r="E52" s="38" t="inlineStr">
        <is>
          <t>Support Technique</t>
        </is>
      </c>
      <c r="F52" s="38" t="inlineStr">
        <is>
          <t>Services</t>
        </is>
      </c>
      <c r="G52" s="38" t="inlineStr">
        <is>
          <t>Île-de-France</t>
        </is>
      </c>
      <c r="H52" s="39" t="n">
        <v>44</v>
      </c>
      <c r="I52" s="39" t="n">
        <v>4418</v>
      </c>
      <c r="J52" s="40" t="n">
        <v>194392</v>
      </c>
      <c r="K52" s="39" t="n">
        <v>15</v>
      </c>
      <c r="L52" s="38" t="n">
        <v>165233.2</v>
      </c>
      <c r="M52" s="36" t="inlineStr">
        <is>
          <t>Facturé</t>
        </is>
      </c>
    </row>
    <row r="53" ht="24" customHeight="1">
      <c r="B53" s="44" t="inlineStr">
        <is>
          <t>TOTAL</t>
        </is>
      </c>
      <c r="I53" s="45">
        <f>SUM(I3:I52)</f>
        <v/>
      </c>
      <c r="J53" s="46">
        <f>AVERAGE(J3:J52)</f>
        <v/>
      </c>
      <c r="K53" s="45">
        <f>SUM(K3:K52)</f>
        <v/>
      </c>
    </row>
  </sheetData>
  <autoFilter ref="B2:M52"/>
  <mergeCells count="2">
    <mergeCell ref="B1:L1"/>
    <mergeCell ref="B53:H53"/>
  </mergeCells>
  <dataValidations count="1">
    <dataValidation sqref="M3:M52" showErrorMessage="1" showDropDown="0" showInputMessage="1" allowBlank="0" type="list">
      <formula1>"Facturé,En cours,Annulé"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0B981"/>
    <outlinePr summaryBelow="1" summaryRight="1"/>
    <pageSetUpPr/>
  </sheetPr>
  <dimension ref="B1:G9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2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3" customWidth="1" min="8" max="8"/>
  </cols>
  <sheetData>
    <row r="1" ht="38" customHeight="1">
      <c r="B1" s="8" t="inlineStr">
        <is>
          <t>PERFORMANCE PAR COMMERCIAL</t>
        </is>
      </c>
    </row>
    <row r="2" ht="30" customHeight="1">
      <c r="B2" s="47" t="inlineStr">
        <is>
          <t>Commercial</t>
        </is>
      </c>
      <c r="C2" s="47" t="inlineStr">
        <is>
          <t>Nb Ventes</t>
        </is>
      </c>
      <c r="D2" s="47" t="inlineStr">
        <is>
          <t>CA Total (€)</t>
        </is>
      </c>
      <c r="E2" s="47" t="inlineStr">
        <is>
          <t>CA Moyen (€)</t>
        </is>
      </c>
      <c r="F2" s="47" t="inlineStr">
        <is>
          <t>Remise Moy. (%)</t>
        </is>
      </c>
      <c r="G2" s="47" t="inlineStr">
        <is>
          <t>Part du CA (%)</t>
        </is>
      </c>
    </row>
    <row r="3" ht="20" customHeight="1">
      <c r="B3" s="48" t="inlineStr">
        <is>
          <t>Jean Martin</t>
        </is>
      </c>
      <c r="C3" s="49" t="n">
        <v>13</v>
      </c>
      <c r="D3" s="50" t="n">
        <v>824413.79</v>
      </c>
      <c r="E3" s="50" t="n">
        <v>63416.44538461538</v>
      </c>
      <c r="F3" s="51" t="n">
        <v>6.153846153846154</v>
      </c>
      <c r="G3" s="51" t="n">
        <v>31.06695532877175</v>
      </c>
    </row>
    <row r="4" ht="20" customHeight="1">
      <c r="B4" s="52" t="inlineStr">
        <is>
          <t>Marie Dupont</t>
        </is>
      </c>
      <c r="C4" s="53" t="n">
        <v>11</v>
      </c>
      <c r="D4" s="54" t="n">
        <v>533743.98</v>
      </c>
      <c r="E4" s="54" t="n">
        <v>48522.18</v>
      </c>
      <c r="F4" s="55" t="n">
        <v>6.363636363636363</v>
      </c>
      <c r="G4" s="55" t="n">
        <v>20.113443740019</v>
      </c>
    </row>
    <row r="5" ht="20" customHeight="1">
      <c r="B5" s="48" t="inlineStr">
        <is>
          <t>Sophie Bernard</t>
        </is>
      </c>
      <c r="C5" s="49" t="n">
        <v>10</v>
      </c>
      <c r="D5" s="50" t="n">
        <v>486293.2999999999</v>
      </c>
      <c r="E5" s="50" t="n">
        <v>48629.32999999999</v>
      </c>
      <c r="F5" s="51" t="n">
        <v>5.5</v>
      </c>
      <c r="G5" s="51" t="n">
        <v>18.32532693052235</v>
      </c>
    </row>
    <row r="6" ht="20" customHeight="1">
      <c r="B6" s="52" t="inlineStr">
        <is>
          <t>Emma Rousseau</t>
        </is>
      </c>
      <c r="C6" s="53" t="n">
        <v>8</v>
      </c>
      <c r="D6" s="54" t="n">
        <v>424983.21</v>
      </c>
      <c r="E6" s="54" t="n">
        <v>53122.90125</v>
      </c>
      <c r="F6" s="55" t="n">
        <v>10</v>
      </c>
      <c r="G6" s="55" t="n">
        <v>16.0149363835217</v>
      </c>
    </row>
    <row r="7" ht="20" customHeight="1">
      <c r="B7" s="48" t="inlineStr">
        <is>
          <t>Thomas Girard</t>
        </is>
      </c>
      <c r="C7" s="49" t="n">
        <v>3</v>
      </c>
      <c r="D7" s="50" t="n">
        <v>259543.48</v>
      </c>
      <c r="E7" s="50" t="n">
        <v>86514.49333333333</v>
      </c>
      <c r="F7" s="51" t="n">
        <v>3.333333333333333</v>
      </c>
      <c r="G7" s="51" t="n">
        <v>9.780556556476286</v>
      </c>
    </row>
    <row r="8" ht="20" customHeight="1">
      <c r="B8" s="52" t="inlineStr">
        <is>
          <t>Lucas Petit</t>
        </is>
      </c>
      <c r="C8" s="53" t="n">
        <v>5</v>
      </c>
      <c r="D8" s="54" t="n">
        <v>124690.04</v>
      </c>
      <c r="E8" s="54" t="n">
        <v>24938.008</v>
      </c>
      <c r="F8" s="55" t="n">
        <v>10</v>
      </c>
      <c r="G8" s="55" t="n">
        <v>4.698781060688908</v>
      </c>
    </row>
    <row r="9" ht="24" customHeight="1">
      <c r="B9" s="44" t="inlineStr">
        <is>
          <t>TOTAL ÉQUIPE</t>
        </is>
      </c>
      <c r="D9" s="56" t="n">
        <v>50</v>
      </c>
      <c r="E9" s="57" t="n">
        <v>2653667.8</v>
      </c>
      <c r="F9" s="44" t="inlineStr"/>
      <c r="G9" s="44" t="inlineStr"/>
    </row>
  </sheetData>
  <mergeCells count="2">
    <mergeCell ref="B1:G1"/>
    <mergeCell ref="B9:C9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F59E0B"/>
    <outlinePr summaryBelow="1" summaryRight="1"/>
    <pageSetUpPr/>
  </sheetPr>
  <dimension ref="B1:F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2" customWidth="1" min="2" max="2"/>
    <col width="15" customWidth="1" min="3" max="3"/>
    <col width="15" customWidth="1" min="4" max="4"/>
    <col width="15" customWidth="1" min="5" max="5"/>
    <col width="15" customWidth="1" min="6" max="6"/>
    <col width="3" customWidth="1" min="7" max="7"/>
  </cols>
  <sheetData>
    <row r="1" ht="38" customHeight="1">
      <c r="B1" s="8" t="inlineStr">
        <is>
          <t>ANALYSE PAR CATÉGORIE DE PRODUITS</t>
        </is>
      </c>
    </row>
    <row r="2" ht="30" customHeight="1">
      <c r="B2" s="30" t="inlineStr">
        <is>
          <t>Catégorie</t>
        </is>
      </c>
      <c r="C2" s="30" t="inlineStr">
        <is>
          <t>Nb Transactions</t>
        </is>
      </c>
      <c r="D2" s="30" t="inlineStr">
        <is>
          <t>CA Net (€)</t>
        </is>
      </c>
      <c r="E2" s="30" t="inlineStr">
        <is>
          <t>CA Moyen (€)</t>
        </is>
      </c>
      <c r="F2" s="30" t="inlineStr">
        <is>
          <t>Part du CA (%)</t>
        </is>
      </c>
    </row>
    <row r="3" ht="20" customHeight="1">
      <c r="B3" s="48" t="inlineStr">
        <is>
          <t>Formation</t>
        </is>
      </c>
      <c r="C3" s="49" t="n">
        <v>16</v>
      </c>
      <c r="D3" s="50" t="n">
        <v>907395.9499999998</v>
      </c>
      <c r="E3" s="50" t="n">
        <v>56712.24687499999</v>
      </c>
      <c r="F3" s="51" t="n">
        <v>34.19402948628309</v>
      </c>
    </row>
    <row r="4" ht="20" customHeight="1">
      <c r="B4" s="58" t="inlineStr">
        <is>
          <t>Services</t>
        </is>
      </c>
      <c r="C4" s="53" t="n">
        <v>10</v>
      </c>
      <c r="D4" s="54" t="n">
        <v>767928.5399999998</v>
      </c>
      <c r="E4" s="54" t="n">
        <v>76792.85399999998</v>
      </c>
      <c r="F4" s="55" t="n">
        <v>28.93838256619762</v>
      </c>
    </row>
    <row r="5" ht="20" customHeight="1">
      <c r="B5" s="59" t="inlineStr">
        <is>
          <t>Logiciel</t>
        </is>
      </c>
      <c r="C5" s="49" t="n">
        <v>16</v>
      </c>
      <c r="D5" s="50" t="n">
        <v>710875.59</v>
      </c>
      <c r="E5" s="50" t="n">
        <v>44429.724375</v>
      </c>
      <c r="F5" s="51" t="n">
        <v>26.78841677168484</v>
      </c>
    </row>
    <row r="6" ht="20" customHeight="1">
      <c r="B6" s="60" t="inlineStr">
        <is>
          <t>Conseil</t>
        </is>
      </c>
      <c r="C6" s="53" t="n">
        <v>8</v>
      </c>
      <c r="D6" s="54" t="n">
        <v>267467.72</v>
      </c>
      <c r="E6" s="54" t="n">
        <v>33433.465</v>
      </c>
      <c r="F6" s="55" t="n">
        <v>10.07917117583444</v>
      </c>
    </row>
  </sheetData>
  <mergeCells count="1">
    <mergeCell ref="B1:F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tabColor rgb="0010B981"/>
    <outlinePr summaryBelow="1" summaryRight="1"/>
    <pageSetUpPr/>
  </sheetPr>
  <dimension ref="B1:G6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3" customWidth="1" min="8" max="8"/>
  </cols>
  <sheetData>
    <row r="1" ht="38" customHeight="1">
      <c r="B1" s="8" t="inlineStr">
        <is>
          <t>ÉVOLUTION MENSUELLE DES VENTES</t>
        </is>
      </c>
    </row>
    <row r="2" ht="30" customHeight="1">
      <c r="B2" s="30" t="inlineStr">
        <is>
          <t>Mois</t>
        </is>
      </c>
      <c r="C2" s="30" t="inlineStr">
        <is>
          <t>CA Net (€)</t>
        </is>
      </c>
      <c r="D2" s="30" t="inlineStr">
        <is>
          <t>Objectif (€)</t>
        </is>
      </c>
      <c r="E2" s="30" t="inlineStr">
        <is>
          <t>Écart (€)</t>
        </is>
      </c>
      <c r="F2" s="30" t="inlineStr">
        <is>
          <t>Réal. (%)</t>
        </is>
      </c>
      <c r="G2" s="30" t="inlineStr">
        <is>
          <t>Évolution</t>
        </is>
      </c>
    </row>
    <row r="3" ht="20" customHeight="1">
      <c r="B3" s="48" t="inlineStr">
        <is>
          <t>Janvier</t>
        </is>
      </c>
      <c r="C3" s="61" t="n">
        <v>204764</v>
      </c>
      <c r="D3" s="61" t="n">
        <v>265493</v>
      </c>
      <c r="E3" s="62" t="n">
        <v>-60729</v>
      </c>
      <c r="F3" s="51" t="n">
        <v>77.12595059003439</v>
      </c>
      <c r="G3" s="51" t="n">
        <v>0</v>
      </c>
    </row>
    <row r="4" ht="20" customHeight="1">
      <c r="B4" s="52" t="inlineStr">
        <is>
          <t>Février</t>
        </is>
      </c>
      <c r="C4" s="63" t="n">
        <v>311033</v>
      </c>
      <c r="D4" s="63" t="n">
        <v>290551</v>
      </c>
      <c r="E4" s="64" t="n">
        <v>20482</v>
      </c>
      <c r="F4" s="55" t="n">
        <v>107.0493648275174</v>
      </c>
      <c r="G4" s="65" t="inlineStr">
        <is>
          <t>▲ 51.9%</t>
        </is>
      </c>
    </row>
    <row r="5" ht="20" customHeight="1">
      <c r="B5" s="48" t="inlineStr">
        <is>
          <t>Mars</t>
        </is>
      </c>
      <c r="C5" s="61" t="n">
        <v>304433</v>
      </c>
      <c r="D5" s="61" t="n">
        <v>263351</v>
      </c>
      <c r="E5" s="64" t="n">
        <v>41082</v>
      </c>
      <c r="F5" s="51" t="n">
        <v>115.5997129306515</v>
      </c>
      <c r="G5" s="66" t="inlineStr">
        <is>
          <t>▼ 2.1%</t>
        </is>
      </c>
    </row>
    <row r="6" ht="24" customHeight="1">
      <c r="B6" s="67" t="inlineStr">
        <is>
          <t>TOTAL / MOYENNE</t>
        </is>
      </c>
      <c r="D6" s="68" t="n">
        <v>820230</v>
      </c>
      <c r="E6" s="68" t="n">
        <v>819395</v>
      </c>
      <c r="F6" s="68" t="n">
        <v>835</v>
      </c>
      <c r="G6" s="46" t="n">
        <v>100.1019044538959</v>
      </c>
    </row>
  </sheetData>
  <mergeCells count="2">
    <mergeCell ref="B1:G1"/>
    <mergeCell ref="B6:C6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tabColor rgb="00E5E7EB"/>
    <outlinePr summaryBelow="1" summaryRight="1"/>
    <pageSetUpPr/>
  </sheetPr>
  <dimension ref="B1:C2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5" customWidth="1" min="2" max="2"/>
    <col width="55" customWidth="1" min="3" max="3"/>
    <col width="3" customWidth="1" min="4" max="4"/>
  </cols>
  <sheetData>
    <row r="1" ht="40" customHeight="1">
      <c r="B1" s="8" t="inlineStr">
        <is>
          <t>GUIDE D'UTILISATION — MODÈLE ANALYSE DES VENTES</t>
        </is>
      </c>
    </row>
    <row r="3" ht="28" customHeight="1">
      <c r="B3" s="69" t="inlineStr">
        <is>
          <t xml:space="preserve">  DESCRIPTION</t>
        </is>
      </c>
    </row>
    <row r="4" ht="30" customHeight="1">
      <c r="B4" s="70" t="inlineStr">
        <is>
          <t>▸  Objectif du modèle</t>
        </is>
      </c>
      <c r="C4" s="71" t="inlineStr">
        <is>
          <t>Ce modèle Excel permet d'analyser les performances commerciales de votre équipe de vente : CA, marges, objectifs, tendances et comparatifs par région, produit et commercial.</t>
        </is>
      </c>
    </row>
    <row r="5" ht="30" customHeight="1">
      <c r="B5" s="72" t="inlineStr">
        <is>
          <t>▸  Feuilles disponibles</t>
        </is>
      </c>
      <c r="C5" s="73" t="inlineStr">
        <is>
          <t>Tableau de Bord · Données_Ventes · Par Commercial · Par Catégorie · Évolution Mensuelle · Instructions</t>
        </is>
      </c>
    </row>
    <row r="6" ht="30" customHeight="1">
      <c r="B6" s="70" t="inlineStr">
        <is>
          <t>▸  Mise à jour</t>
        </is>
      </c>
      <c r="C6" s="71" t="inlineStr">
        <is>
          <t>Remplacez les données fictives de l'onglet 'Données_Ventes' par vos données réelles. Tous les tableaux et graphiques se mettront à jour automatiquement.</t>
        </is>
      </c>
    </row>
    <row r="8" ht="28" customHeight="1">
      <c r="B8" s="69" t="inlineStr">
        <is>
          <t xml:space="preserve">  UTILISATION</t>
        </is>
      </c>
    </row>
    <row r="9" ht="30" customHeight="1">
      <c r="B9" s="72" t="inlineStr">
        <is>
          <t>▸  Saisie des données</t>
        </is>
      </c>
      <c r="C9" s="73" t="inlineStr">
        <is>
          <t>Renseignez chaque vente dans l'onglet 'Données_Ventes' en respectant le format des colonnes. Utilisez la liste déroulante pour le statut.</t>
        </is>
      </c>
    </row>
    <row r="10" ht="30" customHeight="1">
      <c r="B10" s="70" t="inlineStr">
        <is>
          <t>▸  Ajout de lignes</t>
        </is>
      </c>
      <c r="C10" s="71" t="inlineStr">
        <is>
          <t>Insérez des lignes avant la ligne TOTAL pour que les formules de somme s'adaptent automatiquement.</t>
        </is>
      </c>
    </row>
    <row r="11" ht="30" customHeight="1">
      <c r="B11" s="72" t="inlineStr">
        <is>
          <t>▸  Filtres</t>
        </is>
      </c>
      <c r="C11" s="73" t="inlineStr">
        <is>
          <t>Activez les filtres automatiques (Ctrl+Shift+L) pour filtrer par commercial, région, catégorie ou statut.</t>
        </is>
      </c>
    </row>
    <row r="12" ht="30" customHeight="1">
      <c r="B12" s="70" t="inlineStr">
        <is>
          <t>▸  Graphiques</t>
        </is>
      </c>
      <c r="C12" s="71" t="inlineStr">
        <is>
          <t>Les graphiques dans les onglets Par Commercial, Par Catégorie et Évolution Mensuelle se régénèrent avec vos données.</t>
        </is>
      </c>
    </row>
    <row r="14" ht="28" customHeight="1">
      <c r="B14" s="69" t="inlineStr">
        <is>
          <t xml:space="preserve">  PERSONNALISATION</t>
        </is>
      </c>
    </row>
    <row r="15" ht="30" customHeight="1">
      <c r="B15" s="72" t="inlineStr">
        <is>
          <t>▸  Commerciaux</t>
        </is>
      </c>
      <c r="C15" s="73" t="inlineStr">
        <is>
          <t>Modifiez la liste des commerciaux directement dans les cellules. Pensez à mettre à jour la validation des données si nécessaire.</t>
        </is>
      </c>
    </row>
    <row r="16" ht="30" customHeight="1">
      <c r="B16" s="70" t="inlineStr">
        <is>
          <t>▸  Objectifs</t>
        </is>
      </c>
      <c r="C16" s="71" t="inlineStr">
        <is>
          <t>Dans l'onglet 'Évolution Mensuelle', ajustez les montants de la colonne 'Objectif (€)' selon vos cibles mensuelles.</t>
        </is>
      </c>
    </row>
    <row r="17" ht="30" customHeight="1">
      <c r="B17" s="72" t="inlineStr">
        <is>
          <t>▸  Couleurs</t>
        </is>
      </c>
      <c r="C17" s="73" t="inlineStr">
        <is>
          <t>Vous pouvez modifier les couleurs via Format de cellule &gt; Remplissage pour adapter le modèle à votre charte graphique.</t>
        </is>
      </c>
    </row>
    <row r="19" ht="28" customHeight="1">
      <c r="B19" s="69" t="inlineStr">
        <is>
          <t xml:space="preserve">  FORMULES CLÉS</t>
        </is>
      </c>
    </row>
    <row r="20" ht="30" customHeight="1">
      <c r="B20" s="70" t="inlineStr">
        <is>
          <t>▸  CA Net</t>
        </is>
      </c>
      <c r="C20" s="71">
        <f>Quantité × Prix Unitaire × (1 - Remise/100)</f>
        <v/>
      </c>
    </row>
    <row r="21" ht="30" customHeight="1">
      <c r="B21" s="72" t="inlineStr">
        <is>
          <t>▸  Part du CA</t>
        </is>
      </c>
      <c r="C21" s="73">
        <f>CA Commercial / CA Total × 100</f>
        <v/>
      </c>
    </row>
    <row r="22" ht="30" customHeight="1">
      <c r="B22" s="70" t="inlineStr">
        <is>
          <t>▸  Réalisation</t>
        </is>
      </c>
      <c r="C22" s="71">
        <f>CA Réalisé / Objectif × 100</f>
        <v/>
      </c>
    </row>
    <row r="23" ht="30" customHeight="1">
      <c r="B23" s="72" t="inlineStr">
        <is>
          <t>▸  Évolution</t>
        </is>
      </c>
      <c r="C23" s="73">
        <f>(CA Mois N - CA Mois N-1) / CA Mois N-1 × 100</f>
        <v/>
      </c>
    </row>
    <row r="25" ht="30" customHeight="1">
      <c r="B25" s="74" t="inlineStr">
        <is>
          <t>Modèle créé le 03/03/2026 — Analyse des Ventes Professionnelle</t>
        </is>
      </c>
    </row>
  </sheetData>
  <mergeCells count="6">
    <mergeCell ref="B1:C1"/>
    <mergeCell ref="B3:C3"/>
    <mergeCell ref="B8:C8"/>
    <mergeCell ref="B14:C14"/>
    <mergeCell ref="B19:C19"/>
    <mergeCell ref="B25:C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2026-03-03T20:20:06Z</dcterms:created>
  <dcterms:modified xmlns:dcterms="http://purl.org/dc/terms/" xmlns:xsi="http://www.w3.org/2001/XMLSchema-instance" xsi:type="dcterms:W3CDTF">2026-03-03T20:20:06Z</dcterms:modified>
</cp:coreProperties>
</file>