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 Intérêts" sheetId="1" state="visible" r:id="rId1"/>
    <sheet xmlns:r="http://schemas.openxmlformats.org/officeDocument/2006/relationships" name="Tableau Amortissement" sheetId="2" state="visible" r:id="rId2"/>
    <sheet xmlns:r="http://schemas.openxmlformats.org/officeDocument/2006/relationships" name="Graphiques &amp; Analyse" sheetId="3" state="visible" r:id="rId3"/>
    <sheet xmlns:r="http://schemas.openxmlformats.org/officeDocument/2006/relationships" name="Intérêts Simples &amp; Composés" sheetId="4" state="visible" r:id="rId4"/>
    <sheet xmlns:r="http://schemas.openxmlformats.org/officeDocument/2006/relationships" name="Guide d'utilisatio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#,##0.00 &quot;€&quot;"/>
    <numFmt numFmtId="165" formatCode="0.00&quot;%&quot;"/>
    <numFmt numFmtId="166" formatCode="0.000&quot;%&quot;"/>
    <numFmt numFmtId="167" formatCode="DD/MM/YYYY"/>
    <numFmt numFmtId="168" formatCode="#,##0.0&quot;%&quot;"/>
    <numFmt numFmtId="169" formatCode="+#,##0.00 &quot;€&quot;;-#,##0.00 &quot;€&quot;;0.00 &quot;€&quot;"/>
    <numFmt numFmtId="170" formatCode="#,##0 &quot;€&quot;"/>
  </numFmts>
  <fonts count="25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b val="1"/>
      <color rgb="00FFFFFF"/>
      <sz val="12"/>
    </font>
    <font>
      <name val="Calibri"/>
      <b val="1"/>
      <color rgb="00FFFFFF"/>
      <sz val="10"/>
    </font>
    <font>
      <name val="Calibri"/>
      <b val="1"/>
      <color rgb="00111827"/>
      <sz val="10"/>
    </font>
    <font>
      <name val="Calibri"/>
      <color rgb="001E3A8A"/>
      <sz val="10"/>
    </font>
    <font>
      <name val="Calibri"/>
      <color rgb="006B7280"/>
      <sz val="9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color rgb="0010B981"/>
      <sz val="10"/>
    </font>
    <font>
      <name val="Calibri"/>
      <b val="1"/>
      <color rgb="0010B981"/>
      <sz val="10"/>
    </font>
    <font>
      <name val="Calibri"/>
      <b val="1"/>
      <color rgb="00059669"/>
      <sz val="10"/>
    </font>
    <font>
      <name val="Calibri"/>
      <color rgb="00EF4444"/>
      <sz val="10"/>
    </font>
    <font>
      <name val="Calibri"/>
      <b val="1"/>
      <color rgb="00F59E0B"/>
      <sz val="10"/>
    </font>
    <font>
      <name val="Calibri"/>
      <b val="1"/>
      <color rgb="00EF4444"/>
      <sz val="10"/>
    </font>
    <font>
      <name val="Calibri"/>
      <b val="1"/>
      <color rgb="00FFFFFF"/>
      <sz val="18"/>
    </font>
    <font>
      <name val="Calibri"/>
      <color rgb="00111827"/>
      <sz val="9"/>
    </font>
    <font>
      <name val="Calibri"/>
      <b val="1"/>
      <color rgb="001E3A8A"/>
      <sz val="9"/>
    </font>
    <font>
      <name val="Calibri"/>
      <color rgb="0010B981"/>
      <sz val="9"/>
    </font>
    <font>
      <name val="Calibri"/>
      <color rgb="00EF4444"/>
      <sz val="9"/>
    </font>
    <font>
      <name val="Calibri"/>
      <color rgb="00F59E0B"/>
      <sz val="9"/>
    </font>
    <font>
      <name val="Calibri"/>
      <b val="1"/>
      <color rgb="00FFFFFF"/>
      <sz val="11"/>
    </font>
    <font>
      <name val="Calibri"/>
      <b val="1"/>
      <color rgb="00FFFFFF"/>
      <sz val="16"/>
    </font>
    <font>
      <name val="Calibri"/>
      <b val="1"/>
      <color rgb="001E3A8A"/>
      <sz val="11"/>
    </font>
    <font>
      <name val="Calibri"/>
      <i val="1"/>
      <color rgb="00FFFFFF"/>
      <sz val="9"/>
    </font>
  </fonts>
  <fills count="10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EE2E2"/>
      </patternFill>
    </fill>
  </fills>
  <borders count="7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8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2" applyAlignment="1" pivotButton="0" quotePrefix="0" xfId="0">
      <alignment horizontal="left" vertical="center"/>
    </xf>
    <xf numFmtId="0" fontId="3" fillId="3" borderId="2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4" fillId="4" borderId="2" applyAlignment="1" pivotButton="0" quotePrefix="0" xfId="0">
      <alignment horizontal="left" vertical="center"/>
    </xf>
    <xf numFmtId="164" fontId="5" fillId="5" borderId="2" applyAlignment="1" pivotButton="0" quotePrefix="0" xfId="0">
      <alignment horizontal="center" vertical="center"/>
    </xf>
    <xf numFmtId="0" fontId="6" fillId="4" borderId="2" applyAlignment="1" pivotButton="0" quotePrefix="0" xfId="0">
      <alignment horizontal="center" vertical="center"/>
    </xf>
    <xf numFmtId="0" fontId="6" fillId="4" borderId="2" applyAlignment="1" pivotButton="0" quotePrefix="0" xfId="0">
      <alignment horizontal="left" vertical="center"/>
    </xf>
    <xf numFmtId="0" fontId="4" fillId="6" borderId="2" applyAlignment="1" pivotButton="0" quotePrefix="0" xfId="0">
      <alignment horizontal="left" vertical="center"/>
    </xf>
    <xf numFmtId="165" fontId="5" fillId="5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left" vertical="center"/>
    </xf>
    <xf numFmtId="0" fontId="5" fillId="5" borderId="2" applyAlignment="1" pivotButton="0" quotePrefix="0" xfId="0">
      <alignment horizontal="center" vertical="center"/>
    </xf>
    <xf numFmtId="0" fontId="4" fillId="7" borderId="2" applyAlignment="1" pivotButton="0" quotePrefix="0" xfId="0">
      <alignment horizontal="left" vertical="center"/>
    </xf>
    <xf numFmtId="164" fontId="7" fillId="7" borderId="2" applyAlignment="1" pivotButton="0" quotePrefix="0" xfId="0">
      <alignment horizontal="center" vertical="center"/>
    </xf>
    <xf numFmtId="0" fontId="6" fillId="7" borderId="2" applyAlignment="1" pivotButton="0" quotePrefix="0" xfId="0">
      <alignment horizontal="left" vertical="center"/>
    </xf>
    <xf numFmtId="0" fontId="4" fillId="8" borderId="2" applyAlignment="1" pivotButton="0" quotePrefix="0" xfId="0">
      <alignment horizontal="left" vertical="center"/>
    </xf>
    <xf numFmtId="164" fontId="7" fillId="8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left" vertical="center"/>
    </xf>
    <xf numFmtId="0" fontId="4" fillId="9" borderId="2" applyAlignment="1" pivotButton="0" quotePrefix="0" xfId="0">
      <alignment horizontal="left" vertical="center"/>
    </xf>
    <xf numFmtId="164" fontId="7" fillId="9" borderId="2" applyAlignment="1" pivotButton="0" quotePrefix="0" xfId="0">
      <alignment horizontal="center" vertical="center"/>
    </xf>
    <xf numFmtId="0" fontId="6" fillId="9" borderId="2" applyAlignment="1" pivotButton="0" quotePrefix="0" xfId="0">
      <alignment horizontal="left" vertical="center"/>
    </xf>
    <xf numFmtId="166" fontId="7" fillId="6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167" fontId="7" fillId="5" borderId="2" applyAlignment="1" pivotButton="0" quotePrefix="0" xfId="0">
      <alignment horizontal="center" vertical="center"/>
    </xf>
    <xf numFmtId="0" fontId="6" fillId="5" borderId="2" applyAlignment="1" pivotButton="0" quotePrefix="0" xfId="0">
      <alignment horizontal="left" vertical="center"/>
    </xf>
    <xf numFmtId="168" fontId="8" fillId="4" borderId="2" applyAlignment="1" pivotButton="0" quotePrefix="0" xfId="0">
      <alignment horizontal="center" vertical="center"/>
    </xf>
    <xf numFmtId="164" fontId="8" fillId="4" borderId="2" applyAlignment="1" pivotButton="0" quotePrefix="0" xfId="0">
      <alignment horizontal="center" vertical="center"/>
    </xf>
    <xf numFmtId="169" fontId="9" fillId="4" borderId="2" applyAlignment="1" pivotButton="0" quotePrefix="0" xfId="0">
      <alignment horizontal="center" vertical="center"/>
    </xf>
    <xf numFmtId="0" fontId="10" fillId="4" borderId="2" applyAlignment="1" pivotButton="0" quotePrefix="0" xfId="0">
      <alignment horizontal="center" vertical="center"/>
    </xf>
    <xf numFmtId="168" fontId="8" fillId="6" borderId="2" applyAlignment="1" pivotButton="0" quotePrefix="0" xfId="0">
      <alignment horizontal="center" vertical="center"/>
    </xf>
    <xf numFmtId="164" fontId="8" fillId="6" borderId="2" applyAlignment="1" pivotButton="0" quotePrefix="0" xfId="0">
      <alignment horizontal="center" vertical="center"/>
    </xf>
    <xf numFmtId="169" fontId="9" fillId="6" borderId="2" applyAlignment="1" pivotButton="0" quotePrefix="0" xfId="0">
      <alignment horizontal="center" vertical="center"/>
    </xf>
    <xf numFmtId="0" fontId="10" fillId="6" borderId="2" applyAlignment="1" pivotButton="0" quotePrefix="0" xfId="0">
      <alignment horizontal="center" vertical="center"/>
    </xf>
    <xf numFmtId="168" fontId="4" fillId="5" borderId="2" applyAlignment="1" pivotButton="0" quotePrefix="0" xfId="0">
      <alignment horizontal="center" vertical="center"/>
    </xf>
    <xf numFmtId="164" fontId="4" fillId="5" borderId="2" applyAlignment="1" pivotButton="0" quotePrefix="0" xfId="0">
      <alignment horizontal="center" vertical="center"/>
    </xf>
    <xf numFmtId="169" fontId="9" fillId="5" borderId="2" applyAlignment="1" pivotButton="0" quotePrefix="0" xfId="0">
      <alignment horizontal="center" vertical="center"/>
    </xf>
    <xf numFmtId="0" fontId="11" fillId="5" borderId="2" applyAlignment="1" pivotButton="0" quotePrefix="0" xfId="0">
      <alignment horizontal="center" vertical="center"/>
    </xf>
    <xf numFmtId="169" fontId="12" fillId="6" borderId="2" applyAlignment="1" pivotButton="0" quotePrefix="0" xfId="0">
      <alignment horizontal="center" vertical="center"/>
    </xf>
    <xf numFmtId="0" fontId="13" fillId="6" borderId="2" applyAlignment="1" pivotButton="0" quotePrefix="0" xfId="0">
      <alignment horizontal="center" vertical="center"/>
    </xf>
    <xf numFmtId="169" fontId="12" fillId="4" borderId="2" applyAlignment="1" pivotButton="0" quotePrefix="0" xfId="0">
      <alignment horizontal="center" vertical="center"/>
    </xf>
    <xf numFmtId="0" fontId="13" fillId="4" borderId="2" applyAlignment="1" pivotButton="0" quotePrefix="0" xfId="0">
      <alignment horizontal="center" vertical="center"/>
    </xf>
    <xf numFmtId="0" fontId="14" fillId="6" borderId="2" applyAlignment="1" pivotButton="0" quotePrefix="0" xfId="0">
      <alignment horizontal="center" vertical="center"/>
    </xf>
    <xf numFmtId="0" fontId="14" fillId="4" borderId="2" applyAlignment="1" pivotButton="0" quotePrefix="0" xfId="0">
      <alignment horizontal="center" vertical="center"/>
    </xf>
    <xf numFmtId="0" fontId="15" fillId="2" borderId="1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0" fontId="16" fillId="6" borderId="2" applyAlignment="1" pivotButton="0" quotePrefix="0" xfId="0">
      <alignment horizontal="center" vertical="center"/>
    </xf>
    <xf numFmtId="164" fontId="17" fillId="6" borderId="2" applyAlignment="1" pivotButton="0" quotePrefix="0" xfId="0">
      <alignment horizontal="right" vertical="center"/>
    </xf>
    <xf numFmtId="164" fontId="18" fillId="6" borderId="2" applyAlignment="1" pivotButton="0" quotePrefix="0" xfId="0">
      <alignment horizontal="right" vertical="center"/>
    </xf>
    <xf numFmtId="164" fontId="19" fillId="6" borderId="2" applyAlignment="1" pivotButton="0" quotePrefix="0" xfId="0">
      <alignment horizontal="right" vertical="center"/>
    </xf>
    <xf numFmtId="164" fontId="20" fillId="6" borderId="2" applyAlignment="1" pivotButton="0" quotePrefix="0" xfId="0">
      <alignment horizontal="right" vertical="center"/>
    </xf>
    <xf numFmtId="164" fontId="16" fillId="6" borderId="2" applyAlignment="1" pivotButton="0" quotePrefix="0" xfId="0">
      <alignment horizontal="right" vertical="center"/>
    </xf>
    <xf numFmtId="0" fontId="16" fillId="4" borderId="2" applyAlignment="1" pivotButton="0" quotePrefix="0" xfId="0">
      <alignment horizontal="center" vertical="center"/>
    </xf>
    <xf numFmtId="164" fontId="17" fillId="4" borderId="2" applyAlignment="1" pivotButton="0" quotePrefix="0" xfId="0">
      <alignment horizontal="right" vertical="center"/>
    </xf>
    <xf numFmtId="164" fontId="18" fillId="4" borderId="2" applyAlignment="1" pivotButton="0" quotePrefix="0" xfId="0">
      <alignment horizontal="right" vertical="center"/>
    </xf>
    <xf numFmtId="164" fontId="19" fillId="4" borderId="2" applyAlignment="1" pivotButton="0" quotePrefix="0" xfId="0">
      <alignment horizontal="right" vertical="center"/>
    </xf>
    <xf numFmtId="164" fontId="20" fillId="4" borderId="2" applyAlignment="1" pivotButton="0" quotePrefix="0" xfId="0">
      <alignment horizontal="right" vertical="center"/>
    </xf>
    <xf numFmtId="164" fontId="16" fillId="4" borderId="2" applyAlignment="1" pivotButton="0" quotePrefix="0" xfId="0">
      <alignment horizontal="right" vertical="center"/>
    </xf>
    <xf numFmtId="0" fontId="6" fillId="7" borderId="2" applyAlignment="1" pivotButton="0" quotePrefix="0" xfId="0">
      <alignment horizontal="center" vertical="center"/>
    </xf>
    <xf numFmtId="0" fontId="16" fillId="7" borderId="2" applyAlignment="1" pivotButton="0" quotePrefix="0" xfId="0">
      <alignment horizontal="center" vertical="center"/>
    </xf>
    <xf numFmtId="164" fontId="17" fillId="7" borderId="2" applyAlignment="1" pivotButton="0" quotePrefix="0" xfId="0">
      <alignment horizontal="right" vertical="center"/>
    </xf>
    <xf numFmtId="164" fontId="18" fillId="7" borderId="2" applyAlignment="1" pivotButton="0" quotePrefix="0" xfId="0">
      <alignment horizontal="right" vertical="center"/>
    </xf>
    <xf numFmtId="164" fontId="19" fillId="7" borderId="2" applyAlignment="1" pivotButton="0" quotePrefix="0" xfId="0">
      <alignment horizontal="right" vertical="center"/>
    </xf>
    <xf numFmtId="164" fontId="20" fillId="7" borderId="2" applyAlignment="1" pivotButton="0" quotePrefix="0" xfId="0">
      <alignment horizontal="right" vertical="center"/>
    </xf>
    <xf numFmtId="164" fontId="16" fillId="7" borderId="2" applyAlignment="1" pivotButton="0" quotePrefix="0" xfId="0">
      <alignment horizontal="right" vertical="center"/>
    </xf>
    <xf numFmtId="164" fontId="3" fillId="2" borderId="2" applyAlignment="1" pivotButton="0" quotePrefix="0" xfId="0">
      <alignment horizontal="center" vertical="center"/>
    </xf>
    <xf numFmtId="0" fontId="21" fillId="3" borderId="2" applyAlignment="1" pivotButton="0" quotePrefix="0" xfId="0">
      <alignment horizontal="left" vertical="center"/>
    </xf>
    <xf numFmtId="0" fontId="8" fillId="4" borderId="2" applyAlignment="1" pivotButton="0" quotePrefix="0" xfId="0">
      <alignment horizontal="center" vertical="center"/>
    </xf>
    <xf numFmtId="170" fontId="8" fillId="4" borderId="2" applyAlignment="1" pivotButton="0" quotePrefix="0" xfId="0">
      <alignment horizontal="center" vertical="center"/>
    </xf>
    <xf numFmtId="164" fontId="8" fillId="4" borderId="2" applyAlignment="1" pivotButton="0" quotePrefix="0" xfId="0">
      <alignment horizontal="right" vertical="center"/>
    </xf>
    <xf numFmtId="0" fontId="8" fillId="6" borderId="2" applyAlignment="1" pivotButton="0" quotePrefix="0" xfId="0">
      <alignment horizontal="center" vertical="center"/>
    </xf>
    <xf numFmtId="170" fontId="8" fillId="6" borderId="2" applyAlignment="1" pivotButton="0" quotePrefix="0" xfId="0">
      <alignment horizontal="center" vertical="center"/>
    </xf>
    <xf numFmtId="164" fontId="8" fillId="6" borderId="2" applyAlignment="1" pivotButton="0" quotePrefix="0" xfId="0">
      <alignment horizontal="right" vertical="center"/>
    </xf>
    <xf numFmtId="0" fontId="22" fillId="2" borderId="1" applyAlignment="1" pivotButton="0" quotePrefix="0" xfId="0">
      <alignment horizontal="center" vertical="center"/>
    </xf>
    <xf numFmtId="0" fontId="21" fillId="2" borderId="2" applyAlignment="1" pivotButton="0" quotePrefix="0" xfId="0">
      <alignment horizontal="left" vertical="center"/>
    </xf>
    <xf numFmtId="0" fontId="23" fillId="5" borderId="2" applyAlignment="1" pivotButton="0" quotePrefix="0" xfId="0">
      <alignment horizontal="left" vertical="center"/>
    </xf>
    <xf numFmtId="0" fontId="8" fillId="5" borderId="2" applyAlignment="1" pivotButton="0" quotePrefix="0" xfId="0">
      <alignment horizontal="left" vertical="center" wrapText="1"/>
    </xf>
    <xf numFmtId="0" fontId="23" fillId="6" borderId="2" applyAlignment="1" pivotButton="0" quotePrefix="0" xfId="0">
      <alignment horizontal="left" vertical="center"/>
    </xf>
    <xf numFmtId="0" fontId="8" fillId="6" borderId="2" applyAlignment="1" pivotButton="0" quotePrefix="0" xfId="0">
      <alignment horizontal="left" vertical="center" wrapText="1"/>
    </xf>
    <xf numFmtId="0" fontId="2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Capital vs Intérêts par année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'Graphiques &amp; Analyse'!C5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'Graphiques &amp; Analyse'!$B$6:$B$10</f>
            </numRef>
          </cat>
          <val>
            <numRef>
              <f>'Graphiques &amp; Analyse'!$C$6:$C$10</f>
            </numRef>
          </val>
        </ser>
        <ser>
          <idx val="1"/>
          <order val="1"/>
          <tx>
            <strRef>
              <f>'Graphiques &amp; Analyse'!D5</f>
            </strRef>
          </tx>
          <spPr>
            <a:solidFill xmlns:a="http://schemas.openxmlformats.org/drawingml/2006/main">
              <a:srgbClr val="EF4444"/>
            </a:solidFill>
            <a:ln xmlns:a="http://schemas.openxmlformats.org/drawingml/2006/main">
              <a:prstDash val="solid"/>
            </a:ln>
          </spPr>
          <cat>
            <numRef>
              <f>'Graphiques &amp; Analyse'!$B$6:$B$10</f>
            </numRef>
          </cat>
          <val>
            <numRef>
              <f>'Graphiques &amp; Analyse'!$D$6:$D$10</f>
            </numRef>
          </val>
        </ser>
        <ser>
          <idx val="2"/>
          <order val="2"/>
          <tx>
            <strRef>
              <f>'Graphiques &amp; Analyse'!E5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'Graphiques &amp; Analyse'!$B$6:$B$10</f>
            </numRef>
          </cat>
          <val>
            <numRef>
              <f>'Graphiques &amp; Analyse'!$E$6:$E$10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capital restant</a:t>
            </a:r>
          </a:p>
        </rich>
      </tx>
    </title>
    <plotArea>
      <lineChart>
        <grouping val="standard"/>
        <ser>
          <idx val="0"/>
          <order val="0"/>
          <tx>
            <strRef>
              <f>'Graphiques &amp; Analyse'!F5</f>
            </strRef>
          </tx>
          <spPr>
            <a:ln xmlns:a="http://schemas.openxmlformats.org/drawingml/2006/main" w="28575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'Graphiques &amp; Analyse'!$B$6:$B$10</f>
            </numRef>
          </cat>
          <val>
            <numRef>
              <f>'Graphiques &amp; Analyse'!$F$6:$F$10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Capital restant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Intérêts Simples vs Composés</a:t>
            </a:r>
          </a:p>
        </rich>
      </tx>
    </title>
    <plotArea>
      <lineChart>
        <grouping val="standard"/>
        <ser>
          <idx val="0"/>
          <order val="0"/>
          <tx>
            <strRef>
              <f>'Intérêts Simples &amp; Composés'!D10</f>
            </strRef>
          </tx>
          <spPr>
            <a:ln xmlns:a="http://schemas.openxmlformats.org/drawingml/2006/main" w="28575">
              <a:solidFill>
                <a:srgbClr val="3B82F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'Intérêts Simples &amp; Composés'!$B$11:$B$20</f>
            </numRef>
          </cat>
          <val>
            <numRef>
              <f>'Intérêts Simples &amp; Composés'!$D$11:$D$20</f>
            </numRef>
          </val>
        </ser>
        <ser>
          <idx val="1"/>
          <order val="1"/>
          <tx>
            <strRef>
              <f>'Intérêts Simples &amp; Composés'!E10</f>
            </strRef>
          </tx>
          <spPr>
            <a:ln xmlns:a="http://schemas.openxmlformats.org/drawingml/2006/main" w="28575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'Intérêts Simples &amp; Composés'!$B$11:$B$20</f>
            </numRef>
          </cat>
          <val>
            <numRef>
              <f>'Intérêts Simples &amp; Composés'!$E$11:$E$20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Capital total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11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21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31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3" customWidth="1" min="8" max="8"/>
  </cols>
  <sheetData>
    <row r="1" ht="8" customHeight="1"/>
    <row r="2" ht="50" customHeight="1">
      <c r="B2" s="1" t="inlineStr">
        <is>
          <t>MODÈLE DE CALCUL DES INTÉRÊTS</t>
        </is>
      </c>
    </row>
    <row r="3" ht="8" customHeight="1"/>
    <row r="4" ht="22" customHeight="1">
      <c r="B4" s="2" t="inlineStr">
        <is>
          <t>PARAMÈTRES DU PRÊT</t>
        </is>
      </c>
    </row>
    <row r="5" ht="22" customHeight="1">
      <c r="B5" s="3" t="inlineStr">
        <is>
          <t>Paramètre</t>
        </is>
      </c>
      <c r="C5" s="3" t="inlineStr">
        <is>
          <t>Valeur</t>
        </is>
      </c>
      <c r="D5" s="3" t="inlineStr">
        <is>
          <t>Unité</t>
        </is>
      </c>
      <c r="E5" s="3" t="inlineStr">
        <is>
          <t>Description</t>
        </is>
      </c>
      <c r="F5" s="4" t="n"/>
      <c r="G5" s="5" t="n"/>
    </row>
    <row r="6" ht="22" customHeight="1">
      <c r="B6" s="6" t="inlineStr">
        <is>
          <t>Capital emprunté</t>
        </is>
      </c>
      <c r="C6" s="7" t="n">
        <v>50000</v>
      </c>
      <c r="D6" s="8" t="inlineStr">
        <is>
          <t>€</t>
        </is>
      </c>
      <c r="E6" s="9" t="inlineStr">
        <is>
          <t>Montant initial du prêt</t>
        </is>
      </c>
    </row>
    <row r="7" ht="22" customHeight="1">
      <c r="B7" s="10" t="inlineStr">
        <is>
          <t>Taux d'intérêt annuel</t>
        </is>
      </c>
      <c r="C7" s="11" t="n">
        <v>4.5</v>
      </c>
      <c r="D7" s="12" t="inlineStr">
        <is>
          <t>%</t>
        </is>
      </c>
      <c r="E7" s="13" t="inlineStr">
        <is>
          <t>Taux nominal annuel</t>
        </is>
      </c>
    </row>
    <row r="8" ht="22" customHeight="1">
      <c r="B8" s="6" t="inlineStr">
        <is>
          <t>Durée du prêt</t>
        </is>
      </c>
      <c r="C8" s="14" t="n">
        <v>60</v>
      </c>
      <c r="D8" s="8" t="inlineStr">
        <is>
          <t>mois</t>
        </is>
      </c>
      <c r="E8" s="9" t="inlineStr">
        <is>
          <t>Durée totale en mois</t>
        </is>
      </c>
    </row>
    <row r="9" ht="22" customHeight="1">
      <c r="B9" s="10" t="inlineStr">
        <is>
          <t>Date de début</t>
        </is>
      </c>
      <c r="C9" s="14" t="inlineStr">
        <is>
          <t>03/03/2026</t>
        </is>
      </c>
      <c r="D9" s="12" t="inlineStr"/>
      <c r="E9" s="13" t="inlineStr">
        <is>
          <t>Date du premier remboursement</t>
        </is>
      </c>
    </row>
    <row r="10" ht="22" customHeight="1">
      <c r="B10" s="6" t="inlineStr">
        <is>
          <t>Type d'intérêt</t>
        </is>
      </c>
      <c r="C10" s="14" t="inlineStr">
        <is>
          <t>Amortissable</t>
        </is>
      </c>
      <c r="D10" s="8" t="inlineStr"/>
      <c r="E10" s="9" t="inlineStr">
        <is>
          <t>Amortissable / In fine / Simple</t>
        </is>
      </c>
    </row>
    <row r="11" ht="22" customHeight="1">
      <c r="B11" s="10" t="inlineStr">
        <is>
          <t>Fréquence</t>
        </is>
      </c>
      <c r="C11" s="14" t="inlineStr">
        <is>
          <t>Mensuelle</t>
        </is>
      </c>
      <c r="D11" s="12" t="inlineStr"/>
      <c r="E11" s="13" t="inlineStr">
        <is>
          <t>Mensuelle / Trimestrielle / Annuelle</t>
        </is>
      </c>
    </row>
    <row r="12" ht="8" customHeight="1"/>
    <row r="13" ht="22" customHeight="1">
      <c r="B13" s="2" t="inlineStr">
        <is>
          <t>RÉCAPITULATIF DU PRÊT</t>
        </is>
      </c>
    </row>
    <row r="14" ht="22" customHeight="1">
      <c r="B14" s="3" t="inlineStr">
        <is>
          <t>Indicateur</t>
        </is>
      </c>
      <c r="C14" s="3" t="inlineStr">
        <is>
          <t>Valeur</t>
        </is>
      </c>
      <c r="D14" s="3" t="inlineStr">
        <is>
          <t>Détail</t>
        </is>
      </c>
      <c r="E14" s="4" t="n"/>
      <c r="F14" s="4" t="n"/>
      <c r="G14" s="5" t="n"/>
    </row>
    <row r="15" ht="22" customHeight="1">
      <c r="B15" s="15" t="inlineStr">
        <is>
          <t>Mensualité</t>
        </is>
      </c>
      <c r="C15" s="16">
        <f>IFERROR(C6*(C7/100/12)/(1-(1+C7/100/12)^(-C8)),0)</f>
        <v/>
      </c>
      <c r="D15" s="17" t="inlineStr">
        <is>
          <t>Remboursement mensuel (capital + intérêts)</t>
        </is>
      </c>
    </row>
    <row r="16" ht="22" customHeight="1">
      <c r="B16" s="18" t="inlineStr">
        <is>
          <t>Coût total du crédit</t>
        </is>
      </c>
      <c r="C16" s="19">
        <f>IFERROR(C6*(C7/100/12)/(1-(1+C7/100/12)^(-C8))*C8,0)</f>
        <v/>
      </c>
      <c r="D16" s="20" t="inlineStr">
        <is>
          <t>Total des versements sur toute la durée</t>
        </is>
      </c>
    </row>
    <row r="17" ht="22" customHeight="1">
      <c r="B17" s="21" t="inlineStr">
        <is>
          <t>Total intérêts payés</t>
        </is>
      </c>
      <c r="C17" s="22">
        <f>IFERROR(C6*(C7/100/12)/(1-(1+C7/100/12)^(-C8))*C8-C6,0)</f>
        <v/>
      </c>
      <c r="D17" s="23" t="inlineStr">
        <is>
          <t>Intérêts = Coût total - Capital</t>
        </is>
      </c>
    </row>
    <row r="18" ht="22" customHeight="1">
      <c r="B18" s="10" t="inlineStr">
        <is>
          <t>Taux mensuel</t>
        </is>
      </c>
      <c r="C18" s="24">
        <f>IFERROR(C7/100/12,0)</f>
        <v/>
      </c>
      <c r="D18" s="13" t="inlineStr">
        <is>
          <t>Taux d'intérêt mensuel</t>
        </is>
      </c>
    </row>
    <row r="19" ht="22" customHeight="1">
      <c r="B19" s="25" t="inlineStr">
        <is>
          <t>Date de fin</t>
        </is>
      </c>
      <c r="C19" s="26">
        <f>IFERROR(DATE(YEAR(DATEVALUE(C9)),MONTH(DATEVALUE(C9))+C8,DAY(DATEVALUE(C9))),"")</f>
        <v/>
      </c>
      <c r="D19" s="27" t="inlineStr">
        <is>
          <t>Date du dernier remboursement</t>
        </is>
      </c>
    </row>
    <row r="20" ht="22" customHeight="1"/>
    <row r="21" ht="22" customHeight="1"/>
    <row r="22" ht="8" customHeight="1"/>
    <row r="23" ht="22" customHeight="1">
      <c r="B23" s="2" t="inlineStr">
        <is>
          <t>COMPARAISON MULTI-TAUX</t>
        </is>
      </c>
    </row>
    <row r="24" ht="22" customHeight="1">
      <c r="B24" s="3" t="inlineStr">
        <is>
          <t>Taux (%)</t>
        </is>
      </c>
      <c r="C24" s="3" t="inlineStr">
        <is>
          <t>Mensualité (€)</t>
        </is>
      </c>
      <c r="D24" s="3" t="inlineStr">
        <is>
          <t>Total intérêts (€)</t>
        </is>
      </c>
      <c r="E24" s="3" t="inlineStr">
        <is>
          <t>Coût total (€)</t>
        </is>
      </c>
      <c r="F24" s="3" t="inlineStr">
        <is>
          <t>Écart vs Base</t>
        </is>
      </c>
      <c r="G24" s="3" t="inlineStr">
        <is>
          <t>Évaluation</t>
        </is>
      </c>
    </row>
    <row r="25" ht="22" customHeight="1">
      <c r="B25" s="28" t="inlineStr">
        <is>
          <t>2.0%</t>
        </is>
      </c>
      <c r="C25" s="29" t="n">
        <v>876.39</v>
      </c>
      <c r="D25" s="29" t="n">
        <v>2583.28</v>
      </c>
      <c r="E25" s="29" t="n">
        <v>52583.28</v>
      </c>
      <c r="F25" s="30" t="n">
        <v>-55.76</v>
      </c>
      <c r="G25" s="31" t="inlineStr">
        <is>
          <t>✅ Excellent</t>
        </is>
      </c>
    </row>
    <row r="26" ht="22" customHeight="1">
      <c r="B26" s="32" t="inlineStr">
        <is>
          <t>3.0%</t>
        </is>
      </c>
      <c r="C26" s="33" t="n">
        <v>898.4299999999999</v>
      </c>
      <c r="D26" s="33" t="n">
        <v>3906.07</v>
      </c>
      <c r="E26" s="33" t="n">
        <v>53906.07</v>
      </c>
      <c r="F26" s="34" t="n">
        <v>-33.72</v>
      </c>
      <c r="G26" s="35" t="inlineStr">
        <is>
          <t>✅ Excellent</t>
        </is>
      </c>
    </row>
    <row r="27" ht="22" customHeight="1">
      <c r="B27" s="36" t="inlineStr">
        <is>
          <t>4.5%</t>
        </is>
      </c>
      <c r="C27" s="37" t="n">
        <v>932.15</v>
      </c>
      <c r="D27" s="37" t="n">
        <v>5929.06</v>
      </c>
      <c r="E27" s="37" t="n">
        <v>55929.06</v>
      </c>
      <c r="F27" s="38" t="n">
        <v>0</v>
      </c>
      <c r="G27" s="39" t="inlineStr">
        <is>
          <t>✔ Bon</t>
        </is>
      </c>
    </row>
    <row r="28" ht="22" customHeight="1">
      <c r="B28" s="32" t="inlineStr">
        <is>
          <t>5.5%</t>
        </is>
      </c>
      <c r="C28" s="33" t="n">
        <v>955.0599999999999</v>
      </c>
      <c r="D28" s="33" t="n">
        <v>7303.49</v>
      </c>
      <c r="E28" s="33" t="n">
        <v>57303.49</v>
      </c>
      <c r="F28" s="40" t="n">
        <v>22.91</v>
      </c>
      <c r="G28" s="41" t="inlineStr">
        <is>
          <t>⚠ Acceptable</t>
        </is>
      </c>
    </row>
    <row r="29" ht="8" customHeight="1">
      <c r="B29" s="28" t="inlineStr">
        <is>
          <t>6.5%</t>
        </is>
      </c>
      <c r="C29" s="29" t="n">
        <v>978.3099999999999</v>
      </c>
      <c r="D29" s="29" t="n">
        <v>8698.440000000001</v>
      </c>
      <c r="E29" s="29" t="n">
        <v>58698.44</v>
      </c>
      <c r="F29" s="42" t="n">
        <v>46.16</v>
      </c>
      <c r="G29" s="43" t="inlineStr">
        <is>
          <t>⚠ Acceptable</t>
        </is>
      </c>
    </row>
    <row r="30" ht="22" customHeight="1">
      <c r="B30" s="32" t="inlineStr">
        <is>
          <t>7.5%</t>
        </is>
      </c>
      <c r="C30" s="33" t="n">
        <v>1001.9</v>
      </c>
      <c r="D30" s="33" t="n">
        <v>10113.85</v>
      </c>
      <c r="E30" s="33" t="n">
        <v>60113.85</v>
      </c>
      <c r="F30" s="40" t="n">
        <v>69.75</v>
      </c>
      <c r="G30" s="44" t="inlineStr">
        <is>
          <t>❌ Élevé</t>
        </is>
      </c>
    </row>
    <row r="31" ht="22" customHeight="1">
      <c r="B31" s="28" t="inlineStr">
        <is>
          <t>8.5%</t>
        </is>
      </c>
      <c r="C31" s="29" t="n">
        <v>1025.83</v>
      </c>
      <c r="D31" s="29" t="n">
        <v>11549.59</v>
      </c>
      <c r="E31" s="29" t="n">
        <v>61549.59</v>
      </c>
      <c r="F31" s="42" t="n">
        <v>93.68000000000001</v>
      </c>
      <c r="G31" s="45" t="inlineStr">
        <is>
          <t>❌ Élevé</t>
        </is>
      </c>
    </row>
    <row r="32" ht="22" customHeight="1"/>
    <row r="33" ht="22" customHeight="1"/>
    <row r="34" ht="8" customHeight="1"/>
  </sheetData>
  <mergeCells count="17">
    <mergeCell ref="B2:G2"/>
    <mergeCell ref="B4:G4"/>
    <mergeCell ref="E5:G5"/>
    <mergeCell ref="E6:G6"/>
    <mergeCell ref="E7:G7"/>
    <mergeCell ref="E8:G8"/>
    <mergeCell ref="E9:G9"/>
    <mergeCell ref="E10:G10"/>
    <mergeCell ref="E11:G11"/>
    <mergeCell ref="B13:G13"/>
    <mergeCell ref="D14:G14"/>
    <mergeCell ref="D15:G15"/>
    <mergeCell ref="D16:G16"/>
    <mergeCell ref="D17:G17"/>
    <mergeCell ref="D18:G18"/>
    <mergeCell ref="D19:G19"/>
    <mergeCell ref="B23:G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65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3" customWidth="1" min="9" max="9"/>
  </cols>
  <sheetData>
    <row r="1" ht="8" customHeight="1"/>
    <row r="2" ht="50" customHeight="1">
      <c r="B2" s="46" t="inlineStr">
        <is>
          <t>TABLEAU D'AMORTISSEMENT DÉTAILLÉ</t>
        </is>
      </c>
    </row>
    <row r="3" ht="8" customHeight="1"/>
    <row r="4" ht="22" customHeight="1">
      <c r="B4" s="47" t="inlineStr">
        <is>
          <t>N°</t>
        </is>
      </c>
      <c r="C4" s="47" t="inlineStr">
        <is>
          <t>Date</t>
        </is>
      </c>
      <c r="D4" s="47" t="inlineStr">
        <is>
          <t>Mensualité (€)</t>
        </is>
      </c>
      <c r="E4" s="47" t="inlineStr">
        <is>
          <t>Capital (€)</t>
        </is>
      </c>
      <c r="F4" s="47" t="inlineStr">
        <is>
          <t>Intérêts (€)</t>
        </is>
      </c>
      <c r="G4" s="47" t="inlineStr">
        <is>
          <t>Assurance (€)</t>
        </is>
      </c>
      <c r="H4" s="47" t="inlineStr">
        <is>
          <t>Capital restant (€)</t>
        </is>
      </c>
    </row>
    <row r="5" ht="18" customHeight="1">
      <c r="B5" s="12" t="n">
        <v>1</v>
      </c>
      <c r="C5" s="48" t="inlineStr">
        <is>
          <t>31/03/2026</t>
        </is>
      </c>
      <c r="D5" s="49" t="n">
        <v>944.65</v>
      </c>
      <c r="E5" s="50" t="n">
        <v>744.65</v>
      </c>
      <c r="F5" s="51" t="n">
        <v>187.5</v>
      </c>
      <c r="G5" s="52" t="n">
        <v>12.5</v>
      </c>
      <c r="H5" s="53" t="n">
        <v>49255.35</v>
      </c>
    </row>
    <row r="6" ht="18" customHeight="1">
      <c r="B6" s="8" t="n">
        <v>2</v>
      </c>
      <c r="C6" s="54" t="inlineStr">
        <is>
          <t>30/04/2026</t>
        </is>
      </c>
      <c r="D6" s="55" t="n">
        <v>944.65</v>
      </c>
      <c r="E6" s="56" t="n">
        <v>747.4400000000001</v>
      </c>
      <c r="F6" s="57" t="n">
        <v>184.71</v>
      </c>
      <c r="G6" s="58" t="n">
        <v>12.5</v>
      </c>
      <c r="H6" s="59" t="n">
        <v>48507.91</v>
      </c>
    </row>
    <row r="7" ht="18" customHeight="1">
      <c r="B7" s="12" t="n">
        <v>3</v>
      </c>
      <c r="C7" s="48" t="inlineStr">
        <is>
          <t>30/05/2026</t>
        </is>
      </c>
      <c r="D7" s="49" t="n">
        <v>944.65</v>
      </c>
      <c r="E7" s="50" t="n">
        <v>750.25</v>
      </c>
      <c r="F7" s="51" t="n">
        <v>181.9</v>
      </c>
      <c r="G7" s="52" t="n">
        <v>12.5</v>
      </c>
      <c r="H7" s="53" t="n">
        <v>47757.66</v>
      </c>
    </row>
    <row r="8" ht="18" customHeight="1">
      <c r="B8" s="8" t="n">
        <v>4</v>
      </c>
      <c r="C8" s="54" t="inlineStr">
        <is>
          <t>29/06/2026</t>
        </is>
      </c>
      <c r="D8" s="55" t="n">
        <v>944.65</v>
      </c>
      <c r="E8" s="56" t="n">
        <v>753.0599999999999</v>
      </c>
      <c r="F8" s="57" t="n">
        <v>179.09</v>
      </c>
      <c r="G8" s="58" t="n">
        <v>12.5</v>
      </c>
      <c r="H8" s="59" t="n">
        <v>47004.6</v>
      </c>
    </row>
    <row r="9" ht="18" customHeight="1">
      <c r="B9" s="12" t="n">
        <v>5</v>
      </c>
      <c r="C9" s="48" t="inlineStr">
        <is>
          <t>29/07/2026</t>
        </is>
      </c>
      <c r="D9" s="49" t="n">
        <v>944.65</v>
      </c>
      <c r="E9" s="50" t="n">
        <v>755.88</v>
      </c>
      <c r="F9" s="51" t="n">
        <v>176.27</v>
      </c>
      <c r="G9" s="52" t="n">
        <v>12.5</v>
      </c>
      <c r="H9" s="53" t="n">
        <v>46248.72</v>
      </c>
    </row>
    <row r="10" ht="18" customHeight="1">
      <c r="B10" s="8" t="n">
        <v>6</v>
      </c>
      <c r="C10" s="54" t="inlineStr">
        <is>
          <t>28/08/2026</t>
        </is>
      </c>
      <c r="D10" s="55" t="n">
        <v>944.65</v>
      </c>
      <c r="E10" s="56" t="n">
        <v>758.72</v>
      </c>
      <c r="F10" s="57" t="n">
        <v>173.43</v>
      </c>
      <c r="G10" s="58" t="n">
        <v>12.5</v>
      </c>
      <c r="H10" s="59" t="n">
        <v>45490</v>
      </c>
    </row>
    <row r="11" ht="18" customHeight="1">
      <c r="B11" s="12" t="n">
        <v>7</v>
      </c>
      <c r="C11" s="48" t="inlineStr">
        <is>
          <t>27/09/2026</t>
        </is>
      </c>
      <c r="D11" s="49" t="n">
        <v>944.65</v>
      </c>
      <c r="E11" s="50" t="n">
        <v>761.5599999999999</v>
      </c>
      <c r="F11" s="51" t="n">
        <v>170.59</v>
      </c>
      <c r="G11" s="52" t="n">
        <v>12.5</v>
      </c>
      <c r="H11" s="53" t="n">
        <v>44728.43</v>
      </c>
    </row>
    <row r="12" ht="18" customHeight="1">
      <c r="B12" s="8" t="n">
        <v>8</v>
      </c>
      <c r="C12" s="54" t="inlineStr">
        <is>
          <t>27/10/2026</t>
        </is>
      </c>
      <c r="D12" s="55" t="n">
        <v>944.65</v>
      </c>
      <c r="E12" s="56" t="n">
        <v>764.42</v>
      </c>
      <c r="F12" s="57" t="n">
        <v>167.73</v>
      </c>
      <c r="G12" s="58" t="n">
        <v>12.5</v>
      </c>
      <c r="H12" s="59" t="n">
        <v>43964.01</v>
      </c>
    </row>
    <row r="13" ht="18" customHeight="1">
      <c r="B13" s="12" t="n">
        <v>9</v>
      </c>
      <c r="C13" s="48" t="inlineStr">
        <is>
          <t>26/11/2026</t>
        </is>
      </c>
      <c r="D13" s="49" t="n">
        <v>944.65</v>
      </c>
      <c r="E13" s="50" t="n">
        <v>767.29</v>
      </c>
      <c r="F13" s="51" t="n">
        <v>164.87</v>
      </c>
      <c r="G13" s="52" t="n">
        <v>12.5</v>
      </c>
      <c r="H13" s="53" t="n">
        <v>43196.73</v>
      </c>
    </row>
    <row r="14" ht="18" customHeight="1">
      <c r="B14" s="8" t="n">
        <v>10</v>
      </c>
      <c r="C14" s="54" t="inlineStr">
        <is>
          <t>26/12/2026</t>
        </is>
      </c>
      <c r="D14" s="55" t="n">
        <v>944.65</v>
      </c>
      <c r="E14" s="56" t="n">
        <v>770.16</v>
      </c>
      <c r="F14" s="57" t="n">
        <v>161.99</v>
      </c>
      <c r="G14" s="58" t="n">
        <v>12.5</v>
      </c>
      <c r="H14" s="59" t="n">
        <v>42426.57</v>
      </c>
    </row>
    <row r="15" ht="18" customHeight="1">
      <c r="B15" s="12" t="n">
        <v>11</v>
      </c>
      <c r="C15" s="48" t="inlineStr">
        <is>
          <t>25/01/2027</t>
        </is>
      </c>
      <c r="D15" s="49" t="n">
        <v>944.65</v>
      </c>
      <c r="E15" s="50" t="n">
        <v>773.05</v>
      </c>
      <c r="F15" s="51" t="n">
        <v>159.1</v>
      </c>
      <c r="G15" s="52" t="n">
        <v>12.5</v>
      </c>
      <c r="H15" s="53" t="n">
        <v>41653.51</v>
      </c>
    </row>
    <row r="16" ht="18" customHeight="1">
      <c r="B16" s="8" t="n">
        <v>12</v>
      </c>
      <c r="C16" s="54" t="inlineStr">
        <is>
          <t>24/02/2027</t>
        </is>
      </c>
      <c r="D16" s="55" t="n">
        <v>944.65</v>
      </c>
      <c r="E16" s="56" t="n">
        <v>775.95</v>
      </c>
      <c r="F16" s="57" t="n">
        <v>156.2</v>
      </c>
      <c r="G16" s="58" t="n">
        <v>12.5</v>
      </c>
      <c r="H16" s="59" t="n">
        <v>40877.56</v>
      </c>
    </row>
    <row r="17" ht="18" customHeight="1">
      <c r="B17" s="12" t="n">
        <v>13</v>
      </c>
      <c r="C17" s="48" t="inlineStr">
        <is>
          <t>26/03/2027</t>
        </is>
      </c>
      <c r="D17" s="49" t="n">
        <v>944.65</v>
      </c>
      <c r="E17" s="50" t="n">
        <v>778.86</v>
      </c>
      <c r="F17" s="51" t="n">
        <v>153.29</v>
      </c>
      <c r="G17" s="52" t="n">
        <v>12.5</v>
      </c>
      <c r="H17" s="53" t="n">
        <v>40098.7</v>
      </c>
    </row>
    <row r="18" ht="18" customHeight="1">
      <c r="B18" s="8" t="n">
        <v>14</v>
      </c>
      <c r="C18" s="54" t="inlineStr">
        <is>
          <t>25/04/2027</t>
        </is>
      </c>
      <c r="D18" s="55" t="n">
        <v>944.65</v>
      </c>
      <c r="E18" s="56" t="n">
        <v>781.78</v>
      </c>
      <c r="F18" s="57" t="n">
        <v>150.37</v>
      </c>
      <c r="G18" s="58" t="n">
        <v>12.5</v>
      </c>
      <c r="H18" s="59" t="n">
        <v>39316.92</v>
      </c>
    </row>
    <row r="19" ht="18" customHeight="1">
      <c r="B19" s="12" t="n">
        <v>15</v>
      </c>
      <c r="C19" s="48" t="inlineStr">
        <is>
          <t>25/05/2027</t>
        </is>
      </c>
      <c r="D19" s="49" t="n">
        <v>944.65</v>
      </c>
      <c r="E19" s="50" t="n">
        <v>784.71</v>
      </c>
      <c r="F19" s="51" t="n">
        <v>147.44</v>
      </c>
      <c r="G19" s="52" t="n">
        <v>12.5</v>
      </c>
      <c r="H19" s="53" t="n">
        <v>38532.21</v>
      </c>
    </row>
    <row r="20" ht="18" customHeight="1">
      <c r="B20" s="8" t="n">
        <v>16</v>
      </c>
      <c r="C20" s="54" t="inlineStr">
        <is>
          <t>24/06/2027</t>
        </is>
      </c>
      <c r="D20" s="55" t="n">
        <v>944.65</v>
      </c>
      <c r="E20" s="56" t="n">
        <v>787.66</v>
      </c>
      <c r="F20" s="57" t="n">
        <v>144.5</v>
      </c>
      <c r="G20" s="58" t="n">
        <v>12.5</v>
      </c>
      <c r="H20" s="59" t="n">
        <v>37744.56</v>
      </c>
    </row>
    <row r="21" ht="18" customHeight="1">
      <c r="B21" s="12" t="n">
        <v>17</v>
      </c>
      <c r="C21" s="48" t="inlineStr">
        <is>
          <t>24/07/2027</t>
        </is>
      </c>
      <c r="D21" s="49" t="n">
        <v>944.65</v>
      </c>
      <c r="E21" s="50" t="n">
        <v>790.61</v>
      </c>
      <c r="F21" s="51" t="n">
        <v>141.54</v>
      </c>
      <c r="G21" s="52" t="n">
        <v>12.5</v>
      </c>
      <c r="H21" s="53" t="n">
        <v>36953.95</v>
      </c>
    </row>
    <row r="22" ht="18" customHeight="1">
      <c r="B22" s="8" t="n">
        <v>18</v>
      </c>
      <c r="C22" s="54" t="inlineStr">
        <is>
          <t>23/08/2027</t>
        </is>
      </c>
      <c r="D22" s="55" t="n">
        <v>944.65</v>
      </c>
      <c r="E22" s="56" t="n">
        <v>793.5700000000001</v>
      </c>
      <c r="F22" s="57" t="n">
        <v>138.58</v>
      </c>
      <c r="G22" s="58" t="n">
        <v>12.5</v>
      </c>
      <c r="H22" s="59" t="n">
        <v>36160.37</v>
      </c>
    </row>
    <row r="23" ht="18" customHeight="1">
      <c r="B23" s="12" t="n">
        <v>19</v>
      </c>
      <c r="C23" s="48" t="inlineStr">
        <is>
          <t>22/09/2027</t>
        </is>
      </c>
      <c r="D23" s="49" t="n">
        <v>944.65</v>
      </c>
      <c r="E23" s="50" t="n">
        <v>796.55</v>
      </c>
      <c r="F23" s="51" t="n">
        <v>135.6</v>
      </c>
      <c r="G23" s="52" t="n">
        <v>12.5</v>
      </c>
      <c r="H23" s="53" t="n">
        <v>35363.82</v>
      </c>
    </row>
    <row r="24" ht="18" customHeight="1">
      <c r="B24" s="8" t="n">
        <v>20</v>
      </c>
      <c r="C24" s="54" t="inlineStr">
        <is>
          <t>22/10/2027</t>
        </is>
      </c>
      <c r="D24" s="55" t="n">
        <v>944.65</v>
      </c>
      <c r="E24" s="56" t="n">
        <v>799.54</v>
      </c>
      <c r="F24" s="57" t="n">
        <v>132.61</v>
      </c>
      <c r="G24" s="58" t="n">
        <v>12.5</v>
      </c>
      <c r="H24" s="59" t="n">
        <v>34564.29</v>
      </c>
    </row>
    <row r="25" ht="18" customHeight="1">
      <c r="B25" s="12" t="n">
        <v>21</v>
      </c>
      <c r="C25" s="48" t="inlineStr">
        <is>
          <t>21/11/2027</t>
        </is>
      </c>
      <c r="D25" s="49" t="n">
        <v>944.65</v>
      </c>
      <c r="E25" s="50" t="n">
        <v>802.53</v>
      </c>
      <c r="F25" s="51" t="n">
        <v>129.62</v>
      </c>
      <c r="G25" s="52" t="n">
        <v>12.5</v>
      </c>
      <c r="H25" s="53" t="n">
        <v>33761.75</v>
      </c>
    </row>
    <row r="26" ht="18" customHeight="1">
      <c r="B26" s="8" t="n">
        <v>22</v>
      </c>
      <c r="C26" s="54" t="inlineStr">
        <is>
          <t>21/12/2027</t>
        </is>
      </c>
      <c r="D26" s="55" t="n">
        <v>944.65</v>
      </c>
      <c r="E26" s="56" t="n">
        <v>805.54</v>
      </c>
      <c r="F26" s="57" t="n">
        <v>126.61</v>
      </c>
      <c r="G26" s="58" t="n">
        <v>12.5</v>
      </c>
      <c r="H26" s="59" t="n">
        <v>32956.21</v>
      </c>
    </row>
    <row r="27" ht="18" customHeight="1">
      <c r="B27" s="12" t="n">
        <v>23</v>
      </c>
      <c r="C27" s="48" t="inlineStr">
        <is>
          <t>20/01/2028</t>
        </is>
      </c>
      <c r="D27" s="49" t="n">
        <v>944.65</v>
      </c>
      <c r="E27" s="50" t="n">
        <v>808.5700000000001</v>
      </c>
      <c r="F27" s="51" t="n">
        <v>123.59</v>
      </c>
      <c r="G27" s="52" t="n">
        <v>12.5</v>
      </c>
      <c r="H27" s="53" t="n">
        <v>32147.64</v>
      </c>
    </row>
    <row r="28" ht="18" customHeight="1">
      <c r="B28" s="8" t="n">
        <v>24</v>
      </c>
      <c r="C28" s="54" t="inlineStr">
        <is>
          <t>19/02/2028</t>
        </is>
      </c>
      <c r="D28" s="55" t="n">
        <v>944.65</v>
      </c>
      <c r="E28" s="56" t="n">
        <v>811.6</v>
      </c>
      <c r="F28" s="57" t="n">
        <v>120.55</v>
      </c>
      <c r="G28" s="58" t="n">
        <v>12.5</v>
      </c>
      <c r="H28" s="59" t="n">
        <v>31336.04</v>
      </c>
    </row>
    <row r="29" ht="18" customHeight="1">
      <c r="B29" s="12" t="n">
        <v>25</v>
      </c>
      <c r="C29" s="48" t="inlineStr">
        <is>
          <t>20/03/2028</t>
        </is>
      </c>
      <c r="D29" s="49" t="n">
        <v>944.65</v>
      </c>
      <c r="E29" s="50" t="n">
        <v>814.64</v>
      </c>
      <c r="F29" s="51" t="n">
        <v>117.51</v>
      </c>
      <c r="G29" s="52" t="n">
        <v>12.5</v>
      </c>
      <c r="H29" s="53" t="n">
        <v>30521.4</v>
      </c>
    </row>
    <row r="30" ht="18" customHeight="1">
      <c r="B30" s="8" t="n">
        <v>26</v>
      </c>
      <c r="C30" s="54" t="inlineStr">
        <is>
          <t>19/04/2028</t>
        </is>
      </c>
      <c r="D30" s="55" t="n">
        <v>944.65</v>
      </c>
      <c r="E30" s="56" t="n">
        <v>817.7</v>
      </c>
      <c r="F30" s="57" t="n">
        <v>114.46</v>
      </c>
      <c r="G30" s="58" t="n">
        <v>12.5</v>
      </c>
      <c r="H30" s="59" t="n">
        <v>29703.71</v>
      </c>
    </row>
    <row r="31" ht="18" customHeight="1">
      <c r="B31" s="12" t="n">
        <v>27</v>
      </c>
      <c r="C31" s="48" t="inlineStr">
        <is>
          <t>19/05/2028</t>
        </is>
      </c>
      <c r="D31" s="49" t="n">
        <v>944.65</v>
      </c>
      <c r="E31" s="50" t="n">
        <v>820.76</v>
      </c>
      <c r="F31" s="51" t="n">
        <v>111.39</v>
      </c>
      <c r="G31" s="52" t="n">
        <v>12.5</v>
      </c>
      <c r="H31" s="53" t="n">
        <v>28882.95</v>
      </c>
    </row>
    <row r="32" ht="18" customHeight="1">
      <c r="B32" s="8" t="n">
        <v>28</v>
      </c>
      <c r="C32" s="54" t="inlineStr">
        <is>
          <t>18/06/2028</t>
        </is>
      </c>
      <c r="D32" s="55" t="n">
        <v>944.65</v>
      </c>
      <c r="E32" s="56" t="n">
        <v>823.84</v>
      </c>
      <c r="F32" s="57" t="n">
        <v>108.31</v>
      </c>
      <c r="G32" s="58" t="n">
        <v>12.5</v>
      </c>
      <c r="H32" s="59" t="n">
        <v>28059.11</v>
      </c>
    </row>
    <row r="33" ht="18" customHeight="1">
      <c r="B33" s="12" t="n">
        <v>29</v>
      </c>
      <c r="C33" s="48" t="inlineStr">
        <is>
          <t>18/07/2028</t>
        </is>
      </c>
      <c r="D33" s="49" t="n">
        <v>944.65</v>
      </c>
      <c r="E33" s="50" t="n">
        <v>826.9299999999999</v>
      </c>
      <c r="F33" s="51" t="n">
        <v>105.22</v>
      </c>
      <c r="G33" s="52" t="n">
        <v>12.5</v>
      </c>
      <c r="H33" s="53" t="n">
        <v>27232.18</v>
      </c>
    </row>
    <row r="34" ht="18" customHeight="1">
      <c r="B34" s="8" t="n">
        <v>30</v>
      </c>
      <c r="C34" s="54" t="inlineStr">
        <is>
          <t>17/08/2028</t>
        </is>
      </c>
      <c r="D34" s="55" t="n">
        <v>944.65</v>
      </c>
      <c r="E34" s="56" t="n">
        <v>830.03</v>
      </c>
      <c r="F34" s="57" t="n">
        <v>102.12</v>
      </c>
      <c r="G34" s="58" t="n">
        <v>12.5</v>
      </c>
      <c r="H34" s="59" t="n">
        <v>26402.15</v>
      </c>
    </row>
    <row r="35" ht="18" customHeight="1">
      <c r="B35" s="12" t="n">
        <v>31</v>
      </c>
      <c r="C35" s="48" t="inlineStr">
        <is>
          <t>16/09/2028</t>
        </is>
      </c>
      <c r="D35" s="49" t="n">
        <v>944.65</v>
      </c>
      <c r="E35" s="50" t="n">
        <v>833.14</v>
      </c>
      <c r="F35" s="51" t="n">
        <v>99.01000000000001</v>
      </c>
      <c r="G35" s="52" t="n">
        <v>12.5</v>
      </c>
      <c r="H35" s="53" t="n">
        <v>25569</v>
      </c>
    </row>
    <row r="36" ht="18" customHeight="1">
      <c r="B36" s="8" t="n">
        <v>32</v>
      </c>
      <c r="C36" s="54" t="inlineStr">
        <is>
          <t>16/10/2028</t>
        </is>
      </c>
      <c r="D36" s="55" t="n">
        <v>944.65</v>
      </c>
      <c r="E36" s="56" t="n">
        <v>836.27</v>
      </c>
      <c r="F36" s="57" t="n">
        <v>95.88</v>
      </c>
      <c r="G36" s="58" t="n">
        <v>12.5</v>
      </c>
      <c r="H36" s="59" t="n">
        <v>24732.74</v>
      </c>
    </row>
    <row r="37" ht="18" customHeight="1">
      <c r="B37" s="12" t="n">
        <v>33</v>
      </c>
      <c r="C37" s="48" t="inlineStr">
        <is>
          <t>15/11/2028</t>
        </is>
      </c>
      <c r="D37" s="49" t="n">
        <v>944.65</v>
      </c>
      <c r="E37" s="50" t="n">
        <v>839.4</v>
      </c>
      <c r="F37" s="51" t="n">
        <v>92.75</v>
      </c>
      <c r="G37" s="52" t="n">
        <v>12.5</v>
      </c>
      <c r="H37" s="53" t="n">
        <v>23893.33</v>
      </c>
    </row>
    <row r="38" ht="18" customHeight="1">
      <c r="B38" s="8" t="n">
        <v>34</v>
      </c>
      <c r="C38" s="54" t="inlineStr">
        <is>
          <t>15/12/2028</t>
        </is>
      </c>
      <c r="D38" s="55" t="n">
        <v>944.65</v>
      </c>
      <c r="E38" s="56" t="n">
        <v>842.55</v>
      </c>
      <c r="F38" s="57" t="n">
        <v>89.59999999999999</v>
      </c>
      <c r="G38" s="58" t="n">
        <v>12.5</v>
      </c>
      <c r="H38" s="59" t="n">
        <v>23050.78</v>
      </c>
    </row>
    <row r="39" ht="18" customHeight="1">
      <c r="B39" s="12" t="n">
        <v>35</v>
      </c>
      <c r="C39" s="48" t="inlineStr">
        <is>
          <t>14/01/2029</t>
        </is>
      </c>
      <c r="D39" s="49" t="n">
        <v>944.65</v>
      </c>
      <c r="E39" s="50" t="n">
        <v>845.71</v>
      </c>
      <c r="F39" s="51" t="n">
        <v>86.44</v>
      </c>
      <c r="G39" s="52" t="n">
        <v>12.5</v>
      </c>
      <c r="H39" s="53" t="n">
        <v>22205.07</v>
      </c>
    </row>
    <row r="40" ht="18" customHeight="1">
      <c r="B40" s="8" t="n">
        <v>36</v>
      </c>
      <c r="C40" s="54" t="inlineStr">
        <is>
          <t>13/02/2029</t>
        </is>
      </c>
      <c r="D40" s="55" t="n">
        <v>944.65</v>
      </c>
      <c r="E40" s="56" t="n">
        <v>848.88</v>
      </c>
      <c r="F40" s="57" t="n">
        <v>83.27</v>
      </c>
      <c r="G40" s="58" t="n">
        <v>12.5</v>
      </c>
      <c r="H40" s="59" t="n">
        <v>21356.19</v>
      </c>
    </row>
    <row r="41" ht="18" customHeight="1">
      <c r="B41" s="12" t="n">
        <v>37</v>
      </c>
      <c r="C41" s="48" t="inlineStr">
        <is>
          <t>15/03/2029</t>
        </is>
      </c>
      <c r="D41" s="49" t="n">
        <v>944.65</v>
      </c>
      <c r="E41" s="50" t="n">
        <v>852.0700000000001</v>
      </c>
      <c r="F41" s="51" t="n">
        <v>80.09</v>
      </c>
      <c r="G41" s="52" t="n">
        <v>12.5</v>
      </c>
      <c r="H41" s="53" t="n">
        <v>20504.12</v>
      </c>
    </row>
    <row r="42" ht="18" customHeight="1">
      <c r="B42" s="8" t="n">
        <v>38</v>
      </c>
      <c r="C42" s="54" t="inlineStr">
        <is>
          <t>14/04/2029</t>
        </is>
      </c>
      <c r="D42" s="55" t="n">
        <v>944.65</v>
      </c>
      <c r="E42" s="56" t="n">
        <v>855.26</v>
      </c>
      <c r="F42" s="57" t="n">
        <v>76.89</v>
      </c>
      <c r="G42" s="58" t="n">
        <v>12.5</v>
      </c>
      <c r="H42" s="59" t="n">
        <v>19648.86</v>
      </c>
    </row>
    <row r="43" ht="18" customHeight="1">
      <c r="B43" s="12" t="n">
        <v>39</v>
      </c>
      <c r="C43" s="48" t="inlineStr">
        <is>
          <t>14/05/2029</t>
        </is>
      </c>
      <c r="D43" s="49" t="n">
        <v>944.65</v>
      </c>
      <c r="E43" s="50" t="n">
        <v>858.47</v>
      </c>
      <c r="F43" s="51" t="n">
        <v>73.68000000000001</v>
      </c>
      <c r="G43" s="52" t="n">
        <v>12.5</v>
      </c>
      <c r="H43" s="53" t="n">
        <v>18790.4</v>
      </c>
    </row>
    <row r="44" ht="18" customHeight="1">
      <c r="B44" s="8" t="n">
        <v>40</v>
      </c>
      <c r="C44" s="54" t="inlineStr">
        <is>
          <t>13/06/2029</t>
        </is>
      </c>
      <c r="D44" s="55" t="n">
        <v>944.65</v>
      </c>
      <c r="E44" s="56" t="n">
        <v>861.6900000000001</v>
      </c>
      <c r="F44" s="57" t="n">
        <v>70.45999999999999</v>
      </c>
      <c r="G44" s="58" t="n">
        <v>12.5</v>
      </c>
      <c r="H44" s="59" t="n">
        <v>17928.71</v>
      </c>
    </row>
    <row r="45" ht="18" customHeight="1">
      <c r="B45" s="12" t="n">
        <v>41</v>
      </c>
      <c r="C45" s="48" t="inlineStr">
        <is>
          <t>13/07/2029</t>
        </is>
      </c>
      <c r="D45" s="49" t="n">
        <v>944.65</v>
      </c>
      <c r="E45" s="50" t="n">
        <v>864.92</v>
      </c>
      <c r="F45" s="51" t="n">
        <v>67.23</v>
      </c>
      <c r="G45" s="52" t="n">
        <v>12.5</v>
      </c>
      <c r="H45" s="53" t="n">
        <v>17063.79</v>
      </c>
    </row>
    <row r="46" ht="18" customHeight="1">
      <c r="B46" s="8" t="n">
        <v>42</v>
      </c>
      <c r="C46" s="54" t="inlineStr">
        <is>
          <t>12/08/2029</t>
        </is>
      </c>
      <c r="D46" s="55" t="n">
        <v>944.65</v>
      </c>
      <c r="E46" s="56" t="n">
        <v>868.16</v>
      </c>
      <c r="F46" s="57" t="n">
        <v>63.99</v>
      </c>
      <c r="G46" s="58" t="n">
        <v>12.5</v>
      </c>
      <c r="H46" s="59" t="n">
        <v>16195.63</v>
      </c>
    </row>
    <row r="47" ht="18" customHeight="1">
      <c r="B47" s="12" t="n">
        <v>43</v>
      </c>
      <c r="C47" s="48" t="inlineStr">
        <is>
          <t>11/09/2029</t>
        </is>
      </c>
      <c r="D47" s="49" t="n">
        <v>944.65</v>
      </c>
      <c r="E47" s="50" t="n">
        <v>871.42</v>
      </c>
      <c r="F47" s="51" t="n">
        <v>60.73</v>
      </c>
      <c r="G47" s="52" t="n">
        <v>12.5</v>
      </c>
      <c r="H47" s="53" t="n">
        <v>15324.21</v>
      </c>
    </row>
    <row r="48" ht="18" customHeight="1">
      <c r="B48" s="8" t="n">
        <v>44</v>
      </c>
      <c r="C48" s="54" t="inlineStr">
        <is>
          <t>11/10/2029</t>
        </is>
      </c>
      <c r="D48" s="55" t="n">
        <v>944.65</v>
      </c>
      <c r="E48" s="56" t="n">
        <v>874.6900000000001</v>
      </c>
      <c r="F48" s="57" t="n">
        <v>57.47</v>
      </c>
      <c r="G48" s="58" t="n">
        <v>12.5</v>
      </c>
      <c r="H48" s="59" t="n">
        <v>14449.53</v>
      </c>
    </row>
    <row r="49" ht="18" customHeight="1">
      <c r="B49" s="12" t="n">
        <v>45</v>
      </c>
      <c r="C49" s="48" t="inlineStr">
        <is>
          <t>10/11/2029</t>
        </is>
      </c>
      <c r="D49" s="49" t="n">
        <v>944.65</v>
      </c>
      <c r="E49" s="50" t="n">
        <v>877.97</v>
      </c>
      <c r="F49" s="51" t="n">
        <v>54.19</v>
      </c>
      <c r="G49" s="52" t="n">
        <v>12.5</v>
      </c>
      <c r="H49" s="53" t="n">
        <v>13571.56</v>
      </c>
    </row>
    <row r="50" ht="18" customHeight="1">
      <c r="B50" s="8" t="n">
        <v>46</v>
      </c>
      <c r="C50" s="54" t="inlineStr">
        <is>
          <t>10/12/2029</t>
        </is>
      </c>
      <c r="D50" s="55" t="n">
        <v>944.65</v>
      </c>
      <c r="E50" s="56" t="n">
        <v>881.26</v>
      </c>
      <c r="F50" s="57" t="n">
        <v>50.89</v>
      </c>
      <c r="G50" s="58" t="n">
        <v>12.5</v>
      </c>
      <c r="H50" s="59" t="n">
        <v>12690.3</v>
      </c>
    </row>
    <row r="51" ht="18" customHeight="1">
      <c r="B51" s="12" t="n">
        <v>47</v>
      </c>
      <c r="C51" s="48" t="inlineStr">
        <is>
          <t>09/01/2030</t>
        </is>
      </c>
      <c r="D51" s="49" t="n">
        <v>944.65</v>
      </c>
      <c r="E51" s="50" t="n">
        <v>884.5599999999999</v>
      </c>
      <c r="F51" s="51" t="n">
        <v>47.59</v>
      </c>
      <c r="G51" s="52" t="n">
        <v>12.5</v>
      </c>
      <c r="H51" s="53" t="n">
        <v>11805.74</v>
      </c>
    </row>
    <row r="52" ht="18" customHeight="1">
      <c r="B52" s="8" t="n">
        <v>48</v>
      </c>
      <c r="C52" s="54" t="inlineStr">
        <is>
          <t>08/02/2030</t>
        </is>
      </c>
      <c r="D52" s="55" t="n">
        <v>944.65</v>
      </c>
      <c r="E52" s="56" t="n">
        <v>887.88</v>
      </c>
      <c r="F52" s="57" t="n">
        <v>44.27</v>
      </c>
      <c r="G52" s="58" t="n">
        <v>12.5</v>
      </c>
      <c r="H52" s="59" t="n">
        <v>10917.86</v>
      </c>
    </row>
    <row r="53" ht="18" customHeight="1">
      <c r="B53" s="12" t="n">
        <v>49</v>
      </c>
      <c r="C53" s="48" t="inlineStr">
        <is>
          <t>10/03/2030</t>
        </is>
      </c>
      <c r="D53" s="49" t="n">
        <v>944.65</v>
      </c>
      <c r="E53" s="50" t="n">
        <v>891.21</v>
      </c>
      <c r="F53" s="51" t="n">
        <v>40.94</v>
      </c>
      <c r="G53" s="52" t="n">
        <v>12.5</v>
      </c>
      <c r="H53" s="53" t="n">
        <v>10026.65</v>
      </c>
    </row>
    <row r="54" ht="18" customHeight="1">
      <c r="B54" s="8" t="n">
        <v>50</v>
      </c>
      <c r="C54" s="54" t="inlineStr">
        <is>
          <t>09/04/2030</t>
        </is>
      </c>
      <c r="D54" s="55" t="n">
        <v>944.65</v>
      </c>
      <c r="E54" s="56" t="n">
        <v>894.55</v>
      </c>
      <c r="F54" s="57" t="n">
        <v>37.6</v>
      </c>
      <c r="G54" s="58" t="n">
        <v>12.5</v>
      </c>
      <c r="H54" s="59" t="n">
        <v>9132.1</v>
      </c>
    </row>
    <row r="55" ht="18" customHeight="1">
      <c r="B55" s="12" t="n">
        <v>51</v>
      </c>
      <c r="C55" s="48" t="inlineStr">
        <is>
          <t>09/05/2030</t>
        </is>
      </c>
      <c r="D55" s="49" t="n">
        <v>944.65</v>
      </c>
      <c r="E55" s="50" t="n">
        <v>897.91</v>
      </c>
      <c r="F55" s="51" t="n">
        <v>34.25</v>
      </c>
      <c r="G55" s="52" t="n">
        <v>12.5</v>
      </c>
      <c r="H55" s="53" t="n">
        <v>8234.200000000001</v>
      </c>
    </row>
    <row r="56" ht="18" customHeight="1">
      <c r="B56" s="8" t="n">
        <v>52</v>
      </c>
      <c r="C56" s="54" t="inlineStr">
        <is>
          <t>08/06/2030</t>
        </is>
      </c>
      <c r="D56" s="55" t="n">
        <v>944.65</v>
      </c>
      <c r="E56" s="56" t="n">
        <v>901.27</v>
      </c>
      <c r="F56" s="57" t="n">
        <v>30.88</v>
      </c>
      <c r="G56" s="58" t="n">
        <v>12.5</v>
      </c>
      <c r="H56" s="59" t="n">
        <v>7332.92</v>
      </c>
    </row>
    <row r="57" ht="18" customHeight="1">
      <c r="B57" s="12" t="n">
        <v>53</v>
      </c>
      <c r="C57" s="48" t="inlineStr">
        <is>
          <t>08/07/2030</t>
        </is>
      </c>
      <c r="D57" s="49" t="n">
        <v>944.65</v>
      </c>
      <c r="E57" s="50" t="n">
        <v>904.65</v>
      </c>
      <c r="F57" s="51" t="n">
        <v>27.5</v>
      </c>
      <c r="G57" s="52" t="n">
        <v>12.5</v>
      </c>
      <c r="H57" s="53" t="n">
        <v>6428.27</v>
      </c>
    </row>
    <row r="58" ht="18" customHeight="1">
      <c r="B58" s="8" t="n">
        <v>54</v>
      </c>
      <c r="C58" s="54" t="inlineStr">
        <is>
          <t>07/08/2030</t>
        </is>
      </c>
      <c r="D58" s="55" t="n">
        <v>944.65</v>
      </c>
      <c r="E58" s="56" t="n">
        <v>908.04</v>
      </c>
      <c r="F58" s="57" t="n">
        <v>24.11</v>
      </c>
      <c r="G58" s="58" t="n">
        <v>12.5</v>
      </c>
      <c r="H58" s="59" t="n">
        <v>5520.23</v>
      </c>
    </row>
    <row r="59" ht="18" customHeight="1">
      <c r="B59" s="12" t="n">
        <v>55</v>
      </c>
      <c r="C59" s="48" t="inlineStr">
        <is>
          <t>06/09/2030</t>
        </is>
      </c>
      <c r="D59" s="49" t="n">
        <v>944.65</v>
      </c>
      <c r="E59" s="50" t="n">
        <v>911.45</v>
      </c>
      <c r="F59" s="51" t="n">
        <v>20.7</v>
      </c>
      <c r="G59" s="52" t="n">
        <v>12.5</v>
      </c>
      <c r="H59" s="53" t="n">
        <v>4608.78</v>
      </c>
    </row>
    <row r="60" ht="18" customHeight="1">
      <c r="B60" s="8" t="n">
        <v>56</v>
      </c>
      <c r="C60" s="54" t="inlineStr">
        <is>
          <t>06/10/2030</t>
        </is>
      </c>
      <c r="D60" s="55" t="n">
        <v>944.65</v>
      </c>
      <c r="E60" s="56" t="n">
        <v>914.87</v>
      </c>
      <c r="F60" s="57" t="n">
        <v>17.28</v>
      </c>
      <c r="G60" s="58" t="n">
        <v>12.5</v>
      </c>
      <c r="H60" s="59" t="n">
        <v>3693.91</v>
      </c>
    </row>
    <row r="61" ht="18" customHeight="1">
      <c r="B61" s="12" t="n">
        <v>57</v>
      </c>
      <c r="C61" s="48" t="inlineStr">
        <is>
          <t>05/11/2030</t>
        </is>
      </c>
      <c r="D61" s="49" t="n">
        <v>944.65</v>
      </c>
      <c r="E61" s="50" t="n">
        <v>918.3</v>
      </c>
      <c r="F61" s="51" t="n">
        <v>13.85</v>
      </c>
      <c r="G61" s="52" t="n">
        <v>12.5</v>
      </c>
      <c r="H61" s="53" t="n">
        <v>2775.61</v>
      </c>
    </row>
    <row r="62" ht="18" customHeight="1">
      <c r="B62" s="8" t="n">
        <v>58</v>
      </c>
      <c r="C62" s="54" t="inlineStr">
        <is>
          <t>05/12/2030</t>
        </is>
      </c>
      <c r="D62" s="55" t="n">
        <v>944.65</v>
      </c>
      <c r="E62" s="56" t="n">
        <v>921.74</v>
      </c>
      <c r="F62" s="57" t="n">
        <v>10.41</v>
      </c>
      <c r="G62" s="58" t="n">
        <v>12.5</v>
      </c>
      <c r="H62" s="59" t="n">
        <v>1853.87</v>
      </c>
    </row>
    <row r="63" ht="18" customHeight="1">
      <c r="B63" s="12" t="n">
        <v>59</v>
      </c>
      <c r="C63" s="48" t="inlineStr">
        <is>
          <t>04/01/2031</t>
        </is>
      </c>
      <c r="D63" s="49" t="n">
        <v>944.65</v>
      </c>
      <c r="E63" s="50" t="n">
        <v>925.2</v>
      </c>
      <c r="F63" s="51" t="n">
        <v>6.95</v>
      </c>
      <c r="G63" s="52" t="n">
        <v>12.5</v>
      </c>
      <c r="H63" s="53" t="n">
        <v>928.67</v>
      </c>
    </row>
    <row r="64" ht="18" customHeight="1">
      <c r="B64" s="60" t="n">
        <v>60</v>
      </c>
      <c r="C64" s="61" t="inlineStr">
        <is>
          <t>03/02/2031</t>
        </is>
      </c>
      <c r="D64" s="62" t="n">
        <v>944.65</v>
      </c>
      <c r="E64" s="63" t="n">
        <v>928.67</v>
      </c>
      <c r="F64" s="64" t="n">
        <v>3.48</v>
      </c>
      <c r="G64" s="65" t="n">
        <v>12.5</v>
      </c>
      <c r="H64" s="66" t="n">
        <v>0</v>
      </c>
    </row>
    <row r="65" ht="24" customHeight="1">
      <c r="B65" s="47" t="inlineStr">
        <is>
          <t>TOTAL</t>
        </is>
      </c>
      <c r="C65" s="47" t="inlineStr"/>
      <c r="D65" s="67" t="n">
        <v>56679.06</v>
      </c>
      <c r="E65" s="67" t="n">
        <v>50000</v>
      </c>
      <c r="F65" s="67" t="n">
        <v>5929.06</v>
      </c>
      <c r="G65" s="67" t="n">
        <v>750</v>
      </c>
      <c r="H65" s="47" t="inlineStr"/>
    </row>
  </sheetData>
  <mergeCells count="1">
    <mergeCell ref="B2:H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K15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3" customWidth="1" min="12" max="12"/>
  </cols>
  <sheetData>
    <row r="1" ht="8" customHeight="1"/>
    <row r="2" ht="50" customHeight="1">
      <c r="B2" s="46" t="inlineStr">
        <is>
          <t>ANALYSE GRAPHIQUE DES INTÉRÊTS</t>
        </is>
      </c>
    </row>
    <row r="4">
      <c r="B4" s="68" t="inlineStr">
        <is>
          <t>Données graphiques</t>
        </is>
      </c>
      <c r="H4" s="68" t="inlineStr">
        <is>
          <t>Simulation multi-taux</t>
        </is>
      </c>
    </row>
    <row r="5" ht="22" customHeight="1">
      <c r="B5" s="47" t="inlineStr">
        <is>
          <t>Année</t>
        </is>
      </c>
      <c r="C5" s="47" t="inlineStr">
        <is>
          <t>Capital remboursé</t>
        </is>
      </c>
      <c r="D5" s="47" t="inlineStr">
        <is>
          <t>Intérêts payés</t>
        </is>
      </c>
      <c r="E5" s="47" t="inlineStr">
        <is>
          <t>Assurance</t>
        </is>
      </c>
      <c r="F5" s="47" t="inlineStr">
        <is>
          <t>Capital restant</t>
        </is>
      </c>
      <c r="H5" s="47" t="inlineStr">
        <is>
          <t>Taux (%)</t>
        </is>
      </c>
      <c r="I5" s="47" t="inlineStr">
        <is>
          <t>Mensualité</t>
        </is>
      </c>
      <c r="J5" s="47" t="inlineStr">
        <is>
          <t>Total intérêts</t>
        </is>
      </c>
      <c r="K5" s="47" t="inlineStr"/>
    </row>
    <row r="6" ht="20" customHeight="1">
      <c r="B6" s="69" t="n">
        <v>1</v>
      </c>
      <c r="C6" s="70" t="n">
        <v>9122</v>
      </c>
      <c r="D6" s="70" t="n">
        <v>2063</v>
      </c>
      <c r="E6" s="70" t="n">
        <v>150</v>
      </c>
      <c r="F6" s="70" t="n">
        <v>40878</v>
      </c>
      <c r="H6" s="69" t="n">
        <v>1.5</v>
      </c>
      <c r="I6" s="71" t="n">
        <v>865.49</v>
      </c>
      <c r="J6" s="71" t="n">
        <v>1929.66</v>
      </c>
    </row>
    <row r="7" ht="20" customHeight="1">
      <c r="B7" s="72" t="n">
        <v>2</v>
      </c>
      <c r="C7" s="73" t="n">
        <v>9542</v>
      </c>
      <c r="D7" s="73" t="n">
        <v>1644</v>
      </c>
      <c r="E7" s="73" t="n">
        <v>150</v>
      </c>
      <c r="F7" s="73" t="n">
        <v>31336</v>
      </c>
      <c r="H7" s="72" t="n">
        <v>2</v>
      </c>
      <c r="I7" s="74" t="n">
        <v>876.39</v>
      </c>
      <c r="J7" s="74" t="n">
        <v>2583.28</v>
      </c>
    </row>
    <row r="8" ht="20" customHeight="1">
      <c r="B8" s="69" t="n">
        <v>3</v>
      </c>
      <c r="C8" s="70" t="n">
        <v>9980</v>
      </c>
      <c r="D8" s="70" t="n">
        <v>1206</v>
      </c>
      <c r="E8" s="70" t="n">
        <v>150</v>
      </c>
      <c r="F8" s="70" t="n">
        <v>21356</v>
      </c>
      <c r="H8" s="69" t="n">
        <v>2.5</v>
      </c>
      <c r="I8" s="71" t="n">
        <v>887.37</v>
      </c>
      <c r="J8" s="71" t="n">
        <v>3242.08</v>
      </c>
    </row>
    <row r="9" ht="20" customHeight="1">
      <c r="B9" s="72" t="n">
        <v>4</v>
      </c>
      <c r="C9" s="73" t="n">
        <v>10438</v>
      </c>
      <c r="D9" s="73" t="n">
        <v>747</v>
      </c>
      <c r="E9" s="73" t="n">
        <v>150</v>
      </c>
      <c r="F9" s="73" t="n">
        <v>10918</v>
      </c>
      <c r="H9" s="72" t="n">
        <v>3</v>
      </c>
      <c r="I9" s="74" t="n">
        <v>898.4299999999999</v>
      </c>
      <c r="J9" s="74" t="n">
        <v>3906.07</v>
      </c>
    </row>
    <row r="10" ht="20" customHeight="1">
      <c r="B10" s="69" t="n">
        <v>5</v>
      </c>
      <c r="C10" s="70" t="n">
        <v>10918</v>
      </c>
      <c r="D10" s="70" t="n">
        <v>268</v>
      </c>
      <c r="E10" s="70" t="n">
        <v>150</v>
      </c>
      <c r="F10" s="70" t="n">
        <v>0</v>
      </c>
      <c r="H10" s="69" t="n">
        <v>3.5</v>
      </c>
      <c r="I10" s="71" t="n">
        <v>909.59</v>
      </c>
      <c r="J10" s="71" t="n">
        <v>4575.23</v>
      </c>
    </row>
    <row r="11">
      <c r="H11" s="72" t="n">
        <v>4</v>
      </c>
      <c r="I11" s="74" t="n">
        <v>920.83</v>
      </c>
      <c r="J11" s="74" t="n">
        <v>5249.57</v>
      </c>
    </row>
    <row r="12">
      <c r="H12" s="69" t="n">
        <v>4.5</v>
      </c>
      <c r="I12" s="71" t="n">
        <v>932.15</v>
      </c>
      <c r="J12" s="71" t="n">
        <v>5929.06</v>
      </c>
    </row>
    <row r="13">
      <c r="H13" s="72" t="n">
        <v>5</v>
      </c>
      <c r="I13" s="74" t="n">
        <v>943.5599999999999</v>
      </c>
      <c r="J13" s="74" t="n">
        <v>6613.7</v>
      </c>
    </row>
    <row r="14">
      <c r="H14" s="69" t="n">
        <v>5.5</v>
      </c>
      <c r="I14" s="71" t="n">
        <v>955.0599999999999</v>
      </c>
      <c r="J14" s="71" t="n">
        <v>7303.49</v>
      </c>
    </row>
    <row r="15">
      <c r="H15" s="72" t="n">
        <v>6</v>
      </c>
      <c r="I15" s="74" t="n">
        <v>966.64</v>
      </c>
      <c r="J15" s="74" t="n">
        <v>7998.4</v>
      </c>
    </row>
  </sheetData>
  <mergeCells count="3">
    <mergeCell ref="B2:K2"/>
    <mergeCell ref="B4:F4"/>
    <mergeCell ref="H4:K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20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3" customWidth="1" min="7" max="7"/>
  </cols>
  <sheetData>
    <row r="1" ht="8" customHeight="1"/>
    <row r="2" ht="50" customHeight="1">
      <c r="B2" s="75" t="inlineStr">
        <is>
          <t>SIMULATEUR INTÉRÊTS SIMPLES &amp; COMPOSÉS</t>
        </is>
      </c>
    </row>
    <row r="3" ht="8" customHeight="1"/>
    <row r="4">
      <c r="B4" s="68" t="inlineStr">
        <is>
          <t>PARAMÈTRES</t>
        </is>
      </c>
    </row>
    <row r="5" ht="22" customHeight="1">
      <c r="B5" s="6" t="inlineStr">
        <is>
          <t>Capital initial (P)</t>
        </is>
      </c>
      <c r="C5" s="14" t="n">
        <v>10000</v>
      </c>
      <c r="D5" s="8" t="inlineStr">
        <is>
          <t>€</t>
        </is>
      </c>
    </row>
    <row r="6" ht="22" customHeight="1">
      <c r="B6" s="10" t="inlineStr">
        <is>
          <t>Taux annuel (r)</t>
        </is>
      </c>
      <c r="C6" s="14" t="n">
        <v>5</v>
      </c>
      <c r="D6" s="12" t="inlineStr">
        <is>
          <t>%</t>
        </is>
      </c>
    </row>
    <row r="7" ht="22" customHeight="1">
      <c r="B7" s="6" t="inlineStr">
        <is>
          <t>Durée (n)</t>
        </is>
      </c>
      <c r="C7" s="14" t="n">
        <v>10</v>
      </c>
      <c r="D7" s="8" t="inlineStr">
        <is>
          <t>ans</t>
        </is>
      </c>
    </row>
    <row r="8" ht="8" customHeight="1"/>
    <row r="9" ht="22" customHeight="1">
      <c r="B9" s="76" t="inlineStr">
        <is>
          <t>COMPARAISON INTÉRÊTS SIMPLES vs COMPOSÉS</t>
        </is>
      </c>
    </row>
    <row r="10" ht="22" customHeight="1">
      <c r="B10" s="3" t="inlineStr">
        <is>
          <t>Année</t>
        </is>
      </c>
      <c r="C10" s="3" t="inlineStr">
        <is>
          <t>Intérêts Simples (€)</t>
        </is>
      </c>
      <c r="D10" s="3" t="inlineStr">
        <is>
          <t>Capital Simple (€)</t>
        </is>
      </c>
      <c r="E10" s="3" t="inlineStr">
        <is>
          <t>Intérêts Composés (€)</t>
        </is>
      </c>
      <c r="F10" s="3" t="inlineStr">
        <is>
          <t>Capital Composé (€)</t>
        </is>
      </c>
    </row>
    <row r="11" ht="20" customHeight="1">
      <c r="B11" s="72" t="n">
        <v>1</v>
      </c>
      <c r="C11" s="33" t="n">
        <v>500</v>
      </c>
      <c r="D11" s="33" t="n">
        <v>10500</v>
      </c>
      <c r="E11" s="33" t="n">
        <v>500</v>
      </c>
      <c r="F11" s="33" t="n">
        <v>10500</v>
      </c>
    </row>
    <row r="12" ht="20" customHeight="1">
      <c r="B12" s="69" t="n">
        <v>2</v>
      </c>
      <c r="C12" s="29" t="n">
        <v>1000</v>
      </c>
      <c r="D12" s="29" t="n">
        <v>11000</v>
      </c>
      <c r="E12" s="29" t="n">
        <v>1025</v>
      </c>
      <c r="F12" s="29" t="n">
        <v>11025</v>
      </c>
    </row>
    <row r="13" ht="20" customHeight="1">
      <c r="B13" s="72" t="n">
        <v>3</v>
      </c>
      <c r="C13" s="33" t="n">
        <v>1500</v>
      </c>
      <c r="D13" s="33" t="n">
        <v>11500</v>
      </c>
      <c r="E13" s="33" t="n">
        <v>1576.25</v>
      </c>
      <c r="F13" s="33" t="n">
        <v>11576.25</v>
      </c>
    </row>
    <row r="14" ht="20" customHeight="1">
      <c r="B14" s="69" t="n">
        <v>4</v>
      </c>
      <c r="C14" s="29" t="n">
        <v>2000</v>
      </c>
      <c r="D14" s="29" t="n">
        <v>12000</v>
      </c>
      <c r="E14" s="29" t="n">
        <v>2155.06</v>
      </c>
      <c r="F14" s="29" t="n">
        <v>12155.06</v>
      </c>
    </row>
    <row r="15" ht="20" customHeight="1">
      <c r="B15" s="72" t="n">
        <v>5</v>
      </c>
      <c r="C15" s="33" t="n">
        <v>2500</v>
      </c>
      <c r="D15" s="33" t="n">
        <v>12500</v>
      </c>
      <c r="E15" s="33" t="n">
        <v>2762.82</v>
      </c>
      <c r="F15" s="33" t="n">
        <v>12762.82</v>
      </c>
    </row>
    <row r="16" ht="20" customHeight="1">
      <c r="B16" s="69" t="n">
        <v>6</v>
      </c>
      <c r="C16" s="29" t="n">
        <v>3000</v>
      </c>
      <c r="D16" s="29" t="n">
        <v>13000</v>
      </c>
      <c r="E16" s="29" t="n">
        <v>3400.96</v>
      </c>
      <c r="F16" s="29" t="n">
        <v>13400.96</v>
      </c>
    </row>
    <row r="17" ht="20" customHeight="1">
      <c r="B17" s="72" t="n">
        <v>7</v>
      </c>
      <c r="C17" s="33" t="n">
        <v>3500</v>
      </c>
      <c r="D17" s="33" t="n">
        <v>13500</v>
      </c>
      <c r="E17" s="33" t="n">
        <v>4071</v>
      </c>
      <c r="F17" s="33" t="n">
        <v>14071</v>
      </c>
    </row>
    <row r="18" ht="20" customHeight="1">
      <c r="B18" s="69" t="n">
        <v>8</v>
      </c>
      <c r="C18" s="29" t="n">
        <v>4000</v>
      </c>
      <c r="D18" s="29" t="n">
        <v>14000</v>
      </c>
      <c r="E18" s="29" t="n">
        <v>4774.55</v>
      </c>
      <c r="F18" s="29" t="n">
        <v>14774.55</v>
      </c>
    </row>
    <row r="19" ht="20" customHeight="1">
      <c r="B19" s="72" t="n">
        <v>9</v>
      </c>
      <c r="C19" s="33" t="n">
        <v>4500</v>
      </c>
      <c r="D19" s="33" t="n">
        <v>14500</v>
      </c>
      <c r="E19" s="33" t="n">
        <v>5513.28</v>
      </c>
      <c r="F19" s="33" t="n">
        <v>15513.28</v>
      </c>
    </row>
    <row r="20" ht="20" customHeight="1">
      <c r="B20" s="69" t="n">
        <v>10</v>
      </c>
      <c r="C20" s="29" t="n">
        <v>5000</v>
      </c>
      <c r="D20" s="29" t="n">
        <v>15000</v>
      </c>
      <c r="E20" s="29" t="n">
        <v>6288.95</v>
      </c>
      <c r="F20" s="29" t="n">
        <v>16288.95</v>
      </c>
    </row>
  </sheetData>
  <mergeCells count="6">
    <mergeCell ref="B2:F2"/>
    <mergeCell ref="B4:F4"/>
    <mergeCell ref="E5:F5"/>
    <mergeCell ref="E6:F6"/>
    <mergeCell ref="E7:F7"/>
    <mergeCell ref="B9:F9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C21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60" customWidth="1" min="3" max="3"/>
    <col width="3" customWidth="1" min="4" max="4"/>
  </cols>
  <sheetData>
    <row r="1" ht="8" customHeight="1"/>
    <row r="2" ht="60" customHeight="1">
      <c r="B2" s="75" t="inlineStr">
        <is>
          <t>GUIDE D'UTILISATION — MODÈLE CALCUL INTÉRÊTS</t>
        </is>
      </c>
    </row>
    <row r="3" ht="8" customHeight="1"/>
    <row r="4" ht="26" customHeight="1">
      <c r="B4" s="77" t="inlineStr">
        <is>
          <t>🏦 CALCUL INTÉRÊTS</t>
        </is>
      </c>
      <c r="C4" s="78" t="inlineStr">
        <is>
          <t>Saisir capital, taux, durée et type dans les cellules bleues. Les résultats se calculent automatiquement.</t>
        </is>
      </c>
    </row>
    <row r="5" ht="8" customHeight="1"/>
    <row r="6" ht="26" customHeight="1">
      <c r="B6" s="79" t="inlineStr">
        <is>
          <t>📊 TABLEAU AMORTISSEMENT</t>
        </is>
      </c>
      <c r="C6" s="80" t="inlineStr">
        <is>
          <t>Visualisez mois par mois : capital remboursé, intérêts, assurance et capital restant dû.</t>
        </is>
      </c>
    </row>
    <row r="7" ht="8" customHeight="1"/>
    <row r="8" ht="26" customHeight="1">
      <c r="B8" s="77" t="inlineStr">
        <is>
          <t>📈 GRAPHIQUES</t>
        </is>
      </c>
      <c r="C8" s="78" t="inlineStr">
        <is>
          <t>Analysez l'évolution de votre prêt : répartition capital/intérêts par année et décroissance du capital restant.</t>
        </is>
      </c>
    </row>
    <row r="9" ht="8" customHeight="1"/>
    <row r="10" ht="26" customHeight="1">
      <c r="B10" s="79" t="inlineStr">
        <is>
          <t>💰 INTÉRÊTS SIMPLES</t>
        </is>
      </c>
      <c r="C10" s="80" t="inlineStr">
        <is>
          <t>Comparez les méthodes de calcul : intérêts simples (linéaires) vs composés (exponentiels).</t>
        </is>
      </c>
    </row>
    <row r="11" ht="8" customHeight="1"/>
    <row r="12" ht="26" customHeight="1">
      <c r="B12" s="77" t="inlineStr">
        <is>
          <t>🔵 CELLULES BLEUES</t>
        </is>
      </c>
      <c r="C12" s="78" t="inlineStr">
        <is>
          <t>Les cellules en bleu clair sont modifiables. Saisissez vos propres valeurs.</t>
        </is>
      </c>
    </row>
    <row r="13" ht="8" customHeight="1"/>
    <row r="14" ht="26" customHeight="1">
      <c r="B14" s="79" t="inlineStr">
        <is>
          <t>⚠️ VALIDATION</t>
        </is>
      </c>
      <c r="C14" s="80" t="inlineStr">
        <is>
          <t>Assurez-vous que le taux est en % (ex: 4.5 pour 4,5%) et la durée en mois.</t>
        </is>
      </c>
    </row>
    <row r="15" ht="8" customHeight="1"/>
    <row r="16" ht="26" customHeight="1">
      <c r="B16" s="77" t="inlineStr">
        <is>
          <t>📅 DATE ACTUELLE</t>
        </is>
      </c>
      <c r="C16" s="78" t="inlineStr">
        <is>
          <t>Modèle généré le 03 March 2026. Mettez à jour la date de début si nécessaire.</t>
        </is>
      </c>
    </row>
    <row r="17" ht="8" customHeight="1"/>
    <row r="18" ht="26" customHeight="1">
      <c r="B18" s="79" t="inlineStr">
        <is>
          <t>💡 ASTUCE</t>
        </is>
      </c>
      <c r="C18" s="80" t="inlineStr">
        <is>
          <t>Utilisez la feuille 'Graphiques &amp; Analyse' pour comparer différents scénarios de taux.</t>
        </is>
      </c>
    </row>
    <row r="19" ht="8" customHeight="1"/>
    <row r="21" ht="28" customHeight="1">
      <c r="B21" s="81" t="inlineStr">
        <is>
          <t>© Modèle Excel Professionnel — Calcul d'intérêts — 2026</t>
        </is>
      </c>
    </row>
  </sheetData>
  <mergeCells count="2">
    <mergeCell ref="B2:C2"/>
    <mergeCell ref="B21:C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2026-03-03T21:18:35Z</dcterms:created>
  <dcterms:modified xmlns:dcterms="http://purl.org/dc/terms/" xmlns:xsi="http://www.w3.org/2001/XMLSchema-instance" xsi:type="dcterms:W3CDTF">2026-03-03T21:18:35Z</dcterms:modified>
</cp:coreProperties>
</file>