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cul Salaire Net" sheetId="1" state="visible" r:id="rId1"/>
    <sheet xmlns:r="http://schemas.openxmlformats.org/officeDocument/2006/relationships" name="Tableau de Bord" sheetId="2" state="visible" r:id="rId2"/>
    <sheet xmlns:r="http://schemas.openxmlformats.org/officeDocument/2006/relationships" name="Instructions &amp; Guid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22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i val="1"/>
      <color rgb="001E3A8A"/>
      <sz val="10"/>
    </font>
    <font>
      <name val="Calibri"/>
      <b val="1"/>
      <color rgb="00FFFFFF"/>
      <sz val="11"/>
    </font>
    <font>
      <name val="Calibri"/>
      <b val="1"/>
      <color rgb="001E3A8A"/>
      <sz val="10"/>
    </font>
    <font>
      <name val="Calibri"/>
      <color rgb="00111827"/>
      <sz val="10"/>
    </font>
    <font>
      <name val="Calibri"/>
      <b val="1"/>
      <color rgb="00FFFFFF"/>
      <sz val="10"/>
    </font>
    <font>
      <name val="Calibri"/>
      <b val="1"/>
      <color rgb="00FFFFFF"/>
      <sz val="12"/>
    </font>
    <font>
      <name val="Calibri"/>
      <b val="1"/>
      <color rgb="00EF4444"/>
      <sz val="10"/>
    </font>
    <font>
      <name val="Calibri"/>
      <b val="1"/>
      <color rgb="00F59E0B"/>
      <sz val="10"/>
    </font>
    <font>
      <name val="Calibri"/>
      <b val="1"/>
      <color rgb="00FFFFFF"/>
      <sz val="14"/>
    </font>
    <font>
      <name val="Calibri"/>
      <b val="1"/>
      <color rgb="006B7280"/>
      <sz val="10"/>
    </font>
    <font>
      <name val="Calibri"/>
      <b val="1"/>
      <color rgb="0010B981"/>
      <sz val="11"/>
    </font>
    <font>
      <name val="Calibri"/>
      <color rgb="00111827"/>
      <sz val="9"/>
    </font>
    <font>
      <name val="Calibri"/>
      <color rgb="00374151"/>
      <sz val="9"/>
    </font>
    <font>
      <name val="Calibri"/>
      <i val="1"/>
      <color rgb="009CA3AF"/>
      <sz val="8"/>
    </font>
    <font>
      <name val="Calibri"/>
      <b val="1"/>
      <color rgb="00FFFFFF"/>
      <sz val="16"/>
    </font>
    <font>
      <name val="Calibri"/>
      <b val="1"/>
      <color rgb="00111827"/>
      <sz val="10"/>
    </font>
    <font>
      <name val="Calibri"/>
      <color rgb="001E3A8A"/>
      <sz val="10"/>
    </font>
    <font>
      <name val="Calibri"/>
      <color rgb="007C3AED"/>
      <sz val="10"/>
    </font>
    <font>
      <name val="Calibri"/>
      <b val="1"/>
      <color rgb="0010B981"/>
      <sz val="10"/>
    </font>
    <font>
      <name val="Calibri"/>
      <color rgb="00EF4444"/>
      <sz val="10"/>
    </font>
  </fonts>
  <fills count="15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DBEAFE"/>
      </patternFill>
    </fill>
    <fill>
      <patternFill patternType="solid">
        <fgColor rgb="00FFFFFF"/>
      </patternFill>
    </fill>
    <fill>
      <patternFill patternType="solid">
        <fgColor rgb="00F3F4F6"/>
      </patternFill>
    </fill>
    <fill>
      <patternFill patternType="solid">
        <fgColor rgb="003B82F6"/>
      </patternFill>
    </fill>
    <fill>
      <patternFill patternType="solid">
        <fgColor rgb="007C3AED"/>
      </patternFill>
    </fill>
    <fill>
      <patternFill patternType="solid">
        <fgColor rgb="00FEE2E2"/>
      </patternFill>
    </fill>
    <fill>
      <patternFill patternType="solid">
        <fgColor rgb="00F59E0B"/>
      </patternFill>
    </fill>
    <fill>
      <patternFill patternType="solid">
        <fgColor rgb="00FEF3C7"/>
      </patternFill>
    </fill>
    <fill>
      <patternFill patternType="solid">
        <fgColor rgb="0010B981"/>
      </patternFill>
    </fill>
    <fill>
      <patternFill patternType="solid">
        <fgColor rgb="006B7280"/>
      </patternFill>
    </fill>
    <fill>
      <patternFill patternType="solid">
        <fgColor rgb="00D1FAE5"/>
      </patternFill>
    </fill>
    <fill>
      <patternFill patternType="solid">
        <fgColor rgb="00374151"/>
      </patternFill>
    </fill>
  </fills>
  <borders count="11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  <border>
      <left style="medium"/>
      <right style="medium"/>
      <top style="medium"/>
      <bottom style="medium"/>
    </border>
    <border>
      <left/>
      <right/>
      <top style="medium"/>
      <bottom/>
      <diagonal/>
    </border>
    <border>
      <left/>
      <right style="medium"/>
      <top style="medium"/>
      <bottom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</borders>
  <cellStyleXfs count="1">
    <xf numFmtId="0" fontId="0" fillId="0" borderId="0"/>
  </cellStyleXfs>
  <cellXfs count="79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0" fontId="2" fillId="3" borderId="1" applyAlignment="1" pivotButton="0" quotePrefix="0" xfId="0">
      <alignment horizontal="center" vertical="center"/>
    </xf>
    <xf numFmtId="0" fontId="3" fillId="2" borderId="1" applyAlignment="1" pivotButton="0" quotePrefix="0" xfId="0">
      <alignment horizontal="left" vertical="center"/>
    </xf>
    <xf numFmtId="0" fontId="4" fillId="4" borderId="1" applyAlignment="1" pivotButton="0" quotePrefix="0" xfId="0">
      <alignment horizontal="left" vertical="center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4" fillId="5" borderId="1" applyAlignment="1" pivotButton="0" quotePrefix="0" xfId="0">
      <alignment horizontal="left" vertical="center"/>
    </xf>
    <xf numFmtId="0" fontId="5" fillId="5" borderId="1" applyAlignment="1" pivotButton="0" quotePrefix="0" xfId="0">
      <alignment horizontal="left" vertical="center"/>
    </xf>
    <xf numFmtId="0" fontId="0" fillId="5" borderId="1" pivotButton="0" quotePrefix="0" xfId="0"/>
    <xf numFmtId="0" fontId="3" fillId="6" borderId="1" applyAlignment="1" pivotButton="0" quotePrefix="0" xfId="0">
      <alignment horizontal="left" vertical="center"/>
    </xf>
    <xf numFmtId="0" fontId="6" fillId="2" borderId="1" applyAlignment="1" pivotButton="0" quotePrefix="0" xfId="0">
      <alignment horizontal="center" vertical="center" wrapText="1"/>
    </xf>
    <xf numFmtId="0" fontId="0" fillId="2" borderId="1" pivotButton="0" quotePrefix="0" xfId="0"/>
    <xf numFmtId="0" fontId="5" fillId="4" borderId="1" applyAlignment="1" pivotButton="0" quotePrefix="0" xfId="0">
      <alignment horizontal="center" vertical="center"/>
    </xf>
    <xf numFmtId="164" fontId="5" fillId="4" borderId="1" applyAlignment="1" pivotButton="0" quotePrefix="0" xfId="0">
      <alignment horizontal="right" vertical="center"/>
    </xf>
    <xf numFmtId="0" fontId="5" fillId="5" borderId="1" applyAlignment="1" pivotButton="0" quotePrefix="0" xfId="0">
      <alignment horizontal="center" vertical="center"/>
    </xf>
    <xf numFmtId="164" fontId="5" fillId="5" borderId="1" applyAlignment="1" pivotButton="0" quotePrefix="0" xfId="0">
      <alignment horizontal="right" vertical="center"/>
    </xf>
    <xf numFmtId="0" fontId="0" fillId="0" borderId="1" pivotButton="0" quotePrefix="0" xfId="0"/>
    <xf numFmtId="164" fontId="3" fillId="2" borderId="1" applyAlignment="1" pivotButton="0" quotePrefix="0" xfId="0">
      <alignment horizontal="right" vertical="center"/>
    </xf>
    <xf numFmtId="0" fontId="3" fillId="7" borderId="1" applyAlignment="1" pivotButton="0" quotePrefix="0" xfId="0">
      <alignment horizontal="left" vertical="center"/>
    </xf>
    <xf numFmtId="0" fontId="6" fillId="7" borderId="1" applyAlignment="1" pivotButton="0" quotePrefix="0" xfId="0">
      <alignment horizontal="center" vertical="center" wrapText="1"/>
    </xf>
    <xf numFmtId="0" fontId="0" fillId="7" borderId="1" pivotButton="0" quotePrefix="0" xfId="0"/>
    <xf numFmtId="0" fontId="5" fillId="8" borderId="1" applyAlignment="1" pivotButton="0" quotePrefix="0" xfId="0">
      <alignment horizontal="left" vertical="center"/>
    </xf>
    <xf numFmtId="0" fontId="5" fillId="8" borderId="1" applyAlignment="1" pivotButton="0" quotePrefix="0" xfId="0">
      <alignment horizontal="center" vertical="center"/>
    </xf>
    <xf numFmtId="10" fontId="5" fillId="8" borderId="1" applyAlignment="1" pivotButton="0" quotePrefix="0" xfId="0">
      <alignment horizontal="center" vertical="center"/>
    </xf>
    <xf numFmtId="0" fontId="0" fillId="8" borderId="1" pivotButton="0" quotePrefix="0" xfId="0"/>
    <xf numFmtId="164" fontId="5" fillId="8" borderId="1" applyAlignment="1" pivotButton="0" quotePrefix="0" xfId="0">
      <alignment horizontal="right" vertical="center"/>
    </xf>
    <xf numFmtId="10" fontId="5" fillId="4" borderId="1" applyAlignment="1" pivotButton="0" quotePrefix="0" xfId="0">
      <alignment horizontal="center" vertical="center"/>
    </xf>
    <xf numFmtId="164" fontId="3" fillId="7" borderId="1" applyAlignment="1" pivotButton="0" quotePrefix="0" xfId="0">
      <alignment horizontal="right" vertical="center"/>
    </xf>
    <xf numFmtId="0" fontId="3" fillId="9" borderId="1" applyAlignment="1" pivotButton="0" quotePrefix="0" xfId="0">
      <alignment horizontal="left" vertical="center"/>
    </xf>
    <xf numFmtId="0" fontId="5" fillId="10" borderId="1" applyAlignment="1" pivotButton="0" quotePrefix="0" xfId="0">
      <alignment horizontal="left" vertical="center"/>
    </xf>
    <xf numFmtId="0" fontId="0" fillId="10" borderId="1" pivotButton="0" quotePrefix="0" xfId="0"/>
    <xf numFmtId="164" fontId="5" fillId="10" borderId="1" applyAlignment="1" pivotButton="0" quotePrefix="0" xfId="0">
      <alignment horizontal="right" vertical="center"/>
    </xf>
    <xf numFmtId="0" fontId="6" fillId="9" borderId="1" applyAlignment="1" pivotButton="0" quotePrefix="0" xfId="0">
      <alignment horizontal="left" vertical="center"/>
    </xf>
    <xf numFmtId="164" fontId="6" fillId="9" borderId="1" applyAlignment="1" pivotButton="0" quotePrefix="0" xfId="0">
      <alignment horizontal="right" vertical="center"/>
    </xf>
    <xf numFmtId="0" fontId="7" fillId="11" borderId="1" applyAlignment="1" pivotButton="0" quotePrefix="0" xfId="0">
      <alignment horizontal="left" vertical="center"/>
    </xf>
    <xf numFmtId="0" fontId="4" fillId="3" borderId="1" applyAlignment="1" pivotButton="0" quotePrefix="0" xfId="0">
      <alignment horizontal="left" vertical="center"/>
    </xf>
    <xf numFmtId="164" fontId="4" fillId="3" borderId="1" applyAlignment="1" pivotButton="0" quotePrefix="0" xfId="0">
      <alignment horizontal="right" vertical="center"/>
    </xf>
    <xf numFmtId="0" fontId="8" fillId="8" borderId="1" applyAlignment="1" pivotButton="0" quotePrefix="0" xfId="0">
      <alignment horizontal="left" vertical="center"/>
    </xf>
    <xf numFmtId="164" fontId="8" fillId="8" borderId="1" applyAlignment="1" pivotButton="0" quotePrefix="0" xfId="0">
      <alignment horizontal="right" vertical="center"/>
    </xf>
    <xf numFmtId="0" fontId="9" fillId="10" borderId="1" applyAlignment="1" pivotButton="0" quotePrefix="0" xfId="0">
      <alignment horizontal="left" vertical="center"/>
    </xf>
    <xf numFmtId="164" fontId="9" fillId="10" borderId="1" applyAlignment="1" pivotButton="0" quotePrefix="0" xfId="0">
      <alignment horizontal="right" vertical="center"/>
    </xf>
    <xf numFmtId="0" fontId="10" fillId="11" borderId="6" applyAlignment="1" pivotButton="0" quotePrefix="0" xfId="0">
      <alignment horizontal="left" vertical="center"/>
    </xf>
    <xf numFmtId="0" fontId="0" fillId="0" borderId="6" pivotButton="0" quotePrefix="0" xfId="0"/>
    <xf numFmtId="164" fontId="10" fillId="11" borderId="6" applyAlignment="1" pivotButton="0" quotePrefix="0" xfId="0">
      <alignment horizontal="right" vertical="center"/>
    </xf>
    <xf numFmtId="0" fontId="3" fillId="12" borderId="1" applyAlignment="1" pivotButton="0" quotePrefix="0" xfId="0">
      <alignment horizontal="left" vertical="center"/>
    </xf>
    <xf numFmtId="0" fontId="11" fillId="5" borderId="1" applyAlignment="1" pivotButton="0" quotePrefix="0" xfId="0">
      <alignment horizontal="left" vertical="center"/>
    </xf>
    <xf numFmtId="10" fontId="5" fillId="5" borderId="1" applyAlignment="1" pivotButton="0" quotePrefix="0" xfId="0">
      <alignment horizontal="right" vertical="center"/>
    </xf>
    <xf numFmtId="0" fontId="11" fillId="4" borderId="1" applyAlignment="1" pivotButton="0" quotePrefix="0" xfId="0">
      <alignment horizontal="left" vertical="center"/>
    </xf>
    <xf numFmtId="164" fontId="12" fillId="13" borderId="1" applyAlignment="1" pivotButton="0" quotePrefix="0" xfId="0">
      <alignment horizontal="right" vertical="center"/>
    </xf>
    <xf numFmtId="0" fontId="3" fillId="14" borderId="1" applyAlignment="1" pivotButton="0" quotePrefix="0" xfId="0">
      <alignment horizontal="left" vertical="center"/>
    </xf>
    <xf numFmtId="0" fontId="13" fillId="5" borderId="1" applyAlignment="1" pivotButton="0" quotePrefix="0" xfId="0">
      <alignment horizontal="left" vertical="center"/>
    </xf>
    <xf numFmtId="0" fontId="14" fillId="5" borderId="1" applyAlignment="1" pivotButton="0" quotePrefix="0" xfId="0">
      <alignment horizontal="center" vertical="center"/>
    </xf>
    <xf numFmtId="0" fontId="13" fillId="4" borderId="1" applyAlignment="1" pivotButton="0" quotePrefix="0" xfId="0">
      <alignment horizontal="left" vertical="center"/>
    </xf>
    <xf numFmtId="0" fontId="14" fillId="4" borderId="1" applyAlignment="1" pivotButton="0" quotePrefix="0" xfId="0">
      <alignment horizontal="center" vertical="center"/>
    </xf>
    <xf numFmtId="0" fontId="6" fillId="14" borderId="1" applyAlignment="1" pivotButton="0" quotePrefix="0" xfId="0">
      <alignment horizontal="left" vertical="center"/>
    </xf>
    <xf numFmtId="164" fontId="6" fillId="14" borderId="1" applyAlignment="1" pivotButton="0" quotePrefix="0" xfId="0">
      <alignment horizontal="right" vertical="center"/>
    </xf>
    <xf numFmtId="0" fontId="15" fillId="0" borderId="0" applyAlignment="1" pivotButton="0" quotePrefix="0" xfId="0">
      <alignment horizontal="center" vertical="center"/>
    </xf>
    <xf numFmtId="0" fontId="16" fillId="2" borderId="1" applyAlignment="1" pivotButton="0" quotePrefix="0" xfId="0">
      <alignment horizontal="center" vertical="center"/>
    </xf>
    <xf numFmtId="0" fontId="17" fillId="5" borderId="1" applyAlignment="1" pivotButton="0" quotePrefix="0" xfId="0">
      <alignment horizontal="left" vertical="center"/>
    </xf>
    <xf numFmtId="164" fontId="18" fillId="5" borderId="1" applyAlignment="1" pivotButton="0" quotePrefix="0" xfId="0">
      <alignment horizontal="right" vertical="center"/>
    </xf>
    <xf numFmtId="164" fontId="19" fillId="5" borderId="1" applyAlignment="1" pivotButton="0" quotePrefix="0" xfId="0">
      <alignment horizontal="right" vertical="center"/>
    </xf>
    <xf numFmtId="164" fontId="20" fillId="5" borderId="1" applyAlignment="1" pivotButton="0" quotePrefix="0" xfId="0">
      <alignment horizontal="right" vertical="center"/>
    </xf>
    <xf numFmtId="164" fontId="21" fillId="5" borderId="1" applyAlignment="1" pivotButton="0" quotePrefix="0" xfId="0">
      <alignment horizontal="right" vertical="center"/>
    </xf>
    <xf numFmtId="0" fontId="17" fillId="4" borderId="1" applyAlignment="1" pivotButton="0" quotePrefix="0" xfId="0">
      <alignment horizontal="left" vertical="center"/>
    </xf>
    <xf numFmtId="164" fontId="18" fillId="4" borderId="1" applyAlignment="1" pivotButton="0" quotePrefix="0" xfId="0">
      <alignment horizontal="right" vertical="center"/>
    </xf>
    <xf numFmtId="164" fontId="19" fillId="4" borderId="1" applyAlignment="1" pivotButton="0" quotePrefix="0" xfId="0">
      <alignment horizontal="right" vertical="center"/>
    </xf>
    <xf numFmtId="164" fontId="20" fillId="4" borderId="1" applyAlignment="1" pivotButton="0" quotePrefix="0" xfId="0">
      <alignment horizontal="right" vertical="center"/>
    </xf>
    <xf numFmtId="164" fontId="21" fillId="4" borderId="1" applyAlignment="1" pivotButton="0" quotePrefix="0" xfId="0">
      <alignment horizontal="right" vertical="center"/>
    </xf>
    <xf numFmtId="0" fontId="17" fillId="3" borderId="1" applyAlignment="1" pivotButton="0" quotePrefix="0" xfId="0">
      <alignment horizontal="left" vertical="center" wrapText="1"/>
    </xf>
    <xf numFmtId="0" fontId="5" fillId="3" borderId="1" applyAlignment="1" pivotButton="0" quotePrefix="0" xfId="0">
      <alignment horizontal="left" vertical="center" wrapText="1"/>
    </xf>
    <xf numFmtId="0" fontId="17" fillId="13" borderId="1" applyAlignment="1" pivotButton="0" quotePrefix="0" xfId="0">
      <alignment horizontal="left" vertical="center" wrapText="1"/>
    </xf>
    <xf numFmtId="0" fontId="5" fillId="13" borderId="1" applyAlignment="1" pivotButton="0" quotePrefix="0" xfId="0">
      <alignment horizontal="left" vertical="center" wrapText="1"/>
    </xf>
    <xf numFmtId="0" fontId="17" fillId="5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left" vertical="center" wrapText="1"/>
    </xf>
    <xf numFmtId="0" fontId="17" fillId="10" borderId="1" applyAlignment="1" pivotButton="0" quotePrefix="0" xfId="0">
      <alignment horizontal="left" vertical="center" wrapText="1"/>
    </xf>
    <xf numFmtId="0" fontId="5" fillId="1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des salaires — 2026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'Tableau de Bord'!D5</f>
            </strRef>
          </tx>
          <spPr>
            <a:solidFill xmlns:a="http://schemas.openxmlformats.org/drawingml/2006/main">
              <a:srgbClr val="10B981"/>
            </a:solidFill>
            <a:ln xmlns:a="http://schemas.openxmlformats.org/drawingml/2006/main">
              <a:prstDash val="solid"/>
            </a:ln>
          </spPr>
          <cat>
            <numRef>
              <f>'Tableau de Bord'!$B$6:$B$17</f>
            </numRef>
          </cat>
          <val>
            <numRef>
              <f>'Tableau de Bord'!$D$6:$D$17</f>
            </numRef>
          </val>
        </ser>
        <ser>
          <idx val="1"/>
          <order val="1"/>
          <tx>
            <strRef>
              <f>'Tableau de Bord'!G5</f>
            </strRef>
          </tx>
          <spPr>
            <a:solidFill xmlns:a="http://schemas.openxmlformats.org/drawingml/2006/main">
              <a:srgbClr val="3B82F6"/>
            </a:solidFill>
            <a:ln xmlns:a="http://schemas.openxmlformats.org/drawingml/2006/main">
              <a:prstDash val="solid"/>
            </a:ln>
          </spPr>
          <val>
            <numRef>
              <f>'Tableau de Bord'!$G$6:$G$17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20</row>
      <rowOff>0</rowOff>
    </from>
    <ext cx="792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E3A8A"/>
    <outlinePr summaryBelow="1" summaryRight="1"/>
    <pageSetUpPr/>
  </sheetPr>
  <dimension ref="B2:F70"/>
  <sheetViews>
    <sheetView showGridLines="0" zoomScale="95" workbookViewId="0">
      <pane xSplit="1" ySplit="6" topLeftCell="B7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28" customWidth="1" min="2" max="2"/>
    <col width="18" customWidth="1" min="3" max="3"/>
    <col width="18" customWidth="1" min="4" max="4"/>
    <col width="18" customWidth="1" min="5" max="5"/>
    <col width="18" customWidth="1" min="6" max="6"/>
    <col width="3" customWidth="1" min="7" max="7"/>
  </cols>
  <sheetData>
    <row r="1" ht="8" customHeight="1"/>
    <row r="2" ht="40" customHeight="1">
      <c r="B2" s="1" t="inlineStr">
        <is>
          <t>FICHE DE CALCUL DU SALAIRE NET</t>
        </is>
      </c>
      <c r="C2" s="2" t="n"/>
      <c r="D2" s="2" t="n"/>
      <c r="E2" s="2" t="n"/>
      <c r="F2" s="3" t="n"/>
    </row>
    <row r="3" ht="22" customHeight="1">
      <c r="B3" s="4" t="inlineStr">
        <is>
          <t>Période : March 2026  |  Mis à jour le 04/03/2026</t>
        </is>
      </c>
      <c r="C3" s="2" t="n"/>
      <c r="D3" s="2" t="n"/>
      <c r="E3" s="2" t="n"/>
      <c r="F3" s="3" t="n"/>
    </row>
    <row r="4" ht="8" customHeight="1"/>
    <row r="5" ht="22" customHeight="1">
      <c r="B5" s="5" t="inlineStr">
        <is>
          <t>A. INFORMATIONS DU SALARIÉ</t>
        </is>
      </c>
      <c r="C5" s="2" t="n"/>
      <c r="D5" s="2" t="n"/>
      <c r="E5" s="2" t="n"/>
      <c r="F5" s="3" t="n"/>
    </row>
    <row r="6" ht="8" customHeight="1"/>
    <row r="7" ht="20" customHeight="1">
      <c r="B7" s="6" t="inlineStr">
        <is>
          <t>Nom et Prénom</t>
        </is>
      </c>
      <c r="C7" s="7" t="inlineStr">
        <is>
          <t>Jean Dupont</t>
        </is>
      </c>
      <c r="E7" s="8" t="n"/>
      <c r="F7" s="8" t="n"/>
    </row>
    <row r="8" ht="20" customHeight="1">
      <c r="B8" s="9" t="inlineStr">
        <is>
          <t>Matricule</t>
        </is>
      </c>
      <c r="C8" s="10" t="inlineStr">
        <is>
          <t>EMP-2024-001</t>
        </is>
      </c>
      <c r="E8" s="11" t="n"/>
      <c r="F8" s="11" t="n"/>
    </row>
    <row r="9" ht="20" customHeight="1">
      <c r="B9" s="6" t="inlineStr">
        <is>
          <t>Poste / Fonction</t>
        </is>
      </c>
      <c r="C9" s="7" t="inlineStr">
        <is>
          <t>Responsable Commercial</t>
        </is>
      </c>
      <c r="E9" s="8" t="n"/>
      <c r="F9" s="8" t="n"/>
    </row>
    <row r="10" ht="20" customHeight="1">
      <c r="B10" s="9" t="inlineStr">
        <is>
          <t>Département</t>
        </is>
      </c>
      <c r="C10" s="10" t="inlineStr">
        <is>
          <t>Ventes &amp; Marketing</t>
        </is>
      </c>
      <c r="E10" s="11" t="n"/>
      <c r="F10" s="11" t="n"/>
    </row>
    <row r="11" ht="20" customHeight="1">
      <c r="B11" s="6" t="inlineStr">
        <is>
          <t>Date d'embauche</t>
        </is>
      </c>
      <c r="C11" s="7" t="inlineStr">
        <is>
          <t>04/03/2026</t>
        </is>
      </c>
      <c r="E11" s="8" t="n"/>
      <c r="F11" s="8" t="n"/>
    </row>
    <row r="12" ht="20" customHeight="1">
      <c r="B12" s="9" t="inlineStr">
        <is>
          <t>Ancienneté (années)</t>
        </is>
      </c>
      <c r="C12" s="10" t="n">
        <v>5</v>
      </c>
      <c r="E12" s="11" t="n"/>
      <c r="F12" s="11" t="n"/>
    </row>
    <row r="13" ht="20" customHeight="1">
      <c r="B13" s="6" t="inlineStr">
        <is>
          <t>Statut</t>
        </is>
      </c>
      <c r="C13" s="7" t="inlineStr">
        <is>
          <t>Cadre</t>
        </is>
      </c>
      <c r="E13" s="8" t="n"/>
      <c r="F13" s="8" t="n"/>
    </row>
    <row r="14" ht="20" customHeight="1">
      <c r="B14" s="9" t="inlineStr">
        <is>
          <t>Convention collective</t>
        </is>
      </c>
      <c r="C14" s="10" t="inlineStr">
        <is>
          <t>CCN Commerce de gros</t>
        </is>
      </c>
      <c r="E14" s="11" t="n"/>
      <c r="F14" s="11" t="n"/>
    </row>
    <row r="15" ht="8" customHeight="1"/>
    <row r="16" ht="22" customHeight="1">
      <c r="B16" s="12" t="inlineStr">
        <is>
          <t>B. ÉLÉMENTS DU SALAIRE BRUT</t>
        </is>
      </c>
      <c r="C16" s="2" t="n"/>
      <c r="D16" s="2" t="n"/>
      <c r="E16" s="2" t="n"/>
      <c r="F16" s="3" t="n"/>
    </row>
    <row r="17" ht="22" customHeight="1">
      <c r="B17" s="13" t="inlineStr">
        <is>
          <t>Élément de rémunération</t>
        </is>
      </c>
      <c r="C17" s="13" t="inlineStr">
        <is>
          <t>Base / Quantité</t>
        </is>
      </c>
      <c r="D17" s="13" t="inlineStr">
        <is>
          <t>Taux / Montant unitaire</t>
        </is>
      </c>
      <c r="E17" s="14" t="n"/>
      <c r="F17" s="13" t="inlineStr">
        <is>
          <t>Montant (€)</t>
        </is>
      </c>
    </row>
    <row r="18" ht="20" customHeight="1">
      <c r="B18" s="7" t="inlineStr">
        <is>
          <t>Salaire de base mensuel</t>
        </is>
      </c>
      <c r="C18" s="15" t="inlineStr">
        <is>
          <t>151,67 h</t>
        </is>
      </c>
      <c r="D18" s="16" t="n">
        <v>17.5</v>
      </c>
      <c r="E18" s="8" t="n"/>
      <c r="F18" s="16" t="n">
        <v>2654.225</v>
      </c>
    </row>
    <row r="19" ht="20" customHeight="1">
      <c r="B19" s="10" t="inlineStr">
        <is>
          <t>Heures supplémentaires (25%)</t>
        </is>
      </c>
      <c r="C19" s="17" t="inlineStr">
        <is>
          <t>10 h</t>
        </is>
      </c>
      <c r="D19" s="18" t="n">
        <v>21.875</v>
      </c>
      <c r="E19" s="11" t="n"/>
      <c r="F19" s="18" t="n">
        <v>218.75</v>
      </c>
    </row>
    <row r="20" ht="20" customHeight="1">
      <c r="B20" s="7" t="inlineStr">
        <is>
          <t>Prime d'ancienneté</t>
        </is>
      </c>
      <c r="C20" s="15" t="inlineStr">
        <is>
          <t>5 ans</t>
        </is>
      </c>
      <c r="D20" s="16" t="n">
        <v>150</v>
      </c>
      <c r="E20" s="8" t="n"/>
      <c r="F20" s="16" t="n">
        <v>150</v>
      </c>
    </row>
    <row r="21" ht="20" customHeight="1">
      <c r="B21" s="10" t="inlineStr">
        <is>
          <t>Prime de performance</t>
        </is>
      </c>
      <c r="C21" s="17" t="inlineStr">
        <is>
          <t>Mensuelle</t>
        </is>
      </c>
      <c r="D21" s="18" t="n">
        <v>300</v>
      </c>
      <c r="E21" s="11" t="n"/>
      <c r="F21" s="18" t="n">
        <v>300</v>
      </c>
    </row>
    <row r="22" ht="20" customHeight="1">
      <c r="B22" s="7" t="inlineStr">
        <is>
          <t>Prime de panier / repas</t>
        </is>
      </c>
      <c r="C22" s="15" t="inlineStr">
        <is>
          <t>22 jours</t>
        </is>
      </c>
      <c r="D22" s="16" t="n">
        <v>4.15</v>
      </c>
      <c r="E22" s="8" t="n"/>
      <c r="F22" s="16" t="n">
        <v>91.30000000000001</v>
      </c>
    </row>
    <row r="23" ht="20" customHeight="1">
      <c r="B23" s="10" t="inlineStr">
        <is>
          <t>Indemnité de transport</t>
        </is>
      </c>
      <c r="C23" s="17" t="inlineStr">
        <is>
          <t>Forfait mensuel</t>
        </is>
      </c>
      <c r="D23" s="18" t="n">
        <v>75</v>
      </c>
      <c r="E23" s="11" t="n"/>
      <c r="F23" s="18" t="n">
        <v>75</v>
      </c>
    </row>
    <row r="24" ht="20" customHeight="1">
      <c r="B24" s="7" t="inlineStr">
        <is>
          <t>Avantages en nature</t>
        </is>
      </c>
      <c r="C24" s="15" t="inlineStr">
        <is>
          <t>Véhicule</t>
        </is>
      </c>
      <c r="D24" s="16" t="n">
        <v>150</v>
      </c>
      <c r="E24" s="8" t="n"/>
      <c r="F24" s="16" t="n">
        <v>150</v>
      </c>
    </row>
    <row r="25" ht="24" customHeight="1">
      <c r="B25" s="5" t="inlineStr">
        <is>
          <t>TOTAL SALAIRE BRUT</t>
        </is>
      </c>
      <c r="C25" s="19" t="n"/>
      <c r="D25" s="19" t="n"/>
      <c r="E25" s="19" t="n"/>
      <c r="F25" s="20">
        <f>SUM(F18:F24)</f>
        <v/>
      </c>
    </row>
    <row r="26" ht="8" customHeight="1"/>
    <row r="27" ht="22" customHeight="1">
      <c r="B27" s="21" t="inlineStr">
        <is>
          <t>C. COTISATIONS SALARIALES (DÉDUCTIONS)</t>
        </is>
      </c>
      <c r="C27" s="2" t="n"/>
      <c r="D27" s="2" t="n"/>
      <c r="E27" s="2" t="n"/>
      <c r="F27" s="3" t="n"/>
    </row>
    <row r="28" ht="22" customHeight="1">
      <c r="B28" s="22" t="inlineStr">
        <is>
          <t>Nature de la cotisation</t>
        </is>
      </c>
      <c r="C28" s="22" t="inlineStr">
        <is>
          <t>Assiette</t>
        </is>
      </c>
      <c r="D28" s="22" t="inlineStr">
        <is>
          <t>Taux salarié (%)</t>
        </is>
      </c>
      <c r="E28" s="23" t="n"/>
      <c r="F28" s="22" t="inlineStr">
        <is>
          <t>Montant retenu (€)</t>
        </is>
      </c>
    </row>
    <row r="29" ht="20" customHeight="1">
      <c r="B29" s="24" t="inlineStr">
        <is>
          <t>Sécurité sociale - Maladie</t>
        </is>
      </c>
      <c r="C29" s="25" t="inlineStr">
        <is>
          <t>Brut total</t>
        </is>
      </c>
      <c r="D29" s="26" t="n">
        <v>0.004</v>
      </c>
      <c r="E29" s="27" t="n"/>
      <c r="F29" s="28" t="n">
        <v>14.5571</v>
      </c>
    </row>
    <row r="30" ht="20" customHeight="1">
      <c r="B30" s="7" t="inlineStr">
        <is>
          <t>Retraite complémentaire AGIRC-ARRCO</t>
        </is>
      </c>
      <c r="C30" s="15" t="inlineStr">
        <is>
          <t>Tranche 1</t>
        </is>
      </c>
      <c r="D30" s="29" t="n">
        <v>0.0315</v>
      </c>
      <c r="E30" s="8" t="n"/>
      <c r="F30" s="16" t="n">
        <v>114.6371625</v>
      </c>
    </row>
    <row r="31" ht="20" customHeight="1">
      <c r="B31" s="24" t="inlineStr">
        <is>
          <t>Retraite complémentaire AGIRC-ARRCO</t>
        </is>
      </c>
      <c r="C31" s="25" t="inlineStr">
        <is>
          <t>Tranche 2</t>
        </is>
      </c>
      <c r="D31" s="26" t="n">
        <v>0.0864</v>
      </c>
      <c r="E31" s="27" t="n"/>
      <c r="F31" s="28" t="n">
        <v>0</v>
      </c>
    </row>
    <row r="32" ht="20" customHeight="1">
      <c r="B32" s="7" t="inlineStr">
        <is>
          <t>Assurance chômage</t>
        </is>
      </c>
      <c r="C32" s="15" t="inlineStr">
        <is>
          <t>Brut plafonné</t>
        </is>
      </c>
      <c r="D32" s="15" t="inlineStr">
        <is>
          <t>Forfait</t>
        </is>
      </c>
      <c r="E32" s="8" t="n"/>
      <c r="F32" s="16" t="n">
        <v>0</v>
      </c>
    </row>
    <row r="33" ht="20" customHeight="1">
      <c r="B33" s="24" t="inlineStr">
        <is>
          <t>CSG déductible (6,80%)</t>
        </is>
      </c>
      <c r="C33" s="25" t="inlineStr">
        <is>
          <t>98,25% du brut</t>
        </is>
      </c>
      <c r="D33" s="26" t="n">
        <v>0.068</v>
      </c>
      <c r="E33" s="27" t="n"/>
      <c r="F33" s="28" t="n">
        <v>243.13996275</v>
      </c>
    </row>
    <row r="34" ht="20" customHeight="1">
      <c r="B34" s="7" t="inlineStr">
        <is>
          <t>CSG non déductible (2,40%)</t>
        </is>
      </c>
      <c r="C34" s="15" t="inlineStr">
        <is>
          <t>98,25% du brut</t>
        </is>
      </c>
      <c r="D34" s="29" t="n">
        <v>0.024</v>
      </c>
      <c r="E34" s="8" t="n"/>
      <c r="F34" s="16" t="n">
        <v>85.81410450000001</v>
      </c>
    </row>
    <row r="35" ht="20" customHeight="1">
      <c r="B35" s="24" t="inlineStr">
        <is>
          <t>CRDS (0,50%)</t>
        </is>
      </c>
      <c r="C35" s="25" t="inlineStr">
        <is>
          <t>98,25% du brut</t>
        </is>
      </c>
      <c r="D35" s="26" t="n">
        <v>0.005</v>
      </c>
      <c r="E35" s="27" t="n"/>
      <c r="F35" s="28" t="n">
        <v>17.8779384375</v>
      </c>
    </row>
    <row r="36" ht="20" customHeight="1">
      <c r="B36" s="7" t="inlineStr">
        <is>
          <t>Prévoyance / mutuelle salarié</t>
        </is>
      </c>
      <c r="C36" s="15" t="inlineStr">
        <is>
          <t>Forfait mensuel</t>
        </is>
      </c>
      <c r="D36" s="15" t="inlineStr">
        <is>
          <t>Forfait</t>
        </is>
      </c>
      <c r="E36" s="8" t="n"/>
      <c r="F36" s="16" t="n">
        <v>55</v>
      </c>
    </row>
    <row r="37" ht="24" customHeight="1">
      <c r="B37" s="21" t="inlineStr">
        <is>
          <t>TOTAL COTISATIONS SALARIALES</t>
        </is>
      </c>
      <c r="C37" s="19" t="n"/>
      <c r="D37" s="19" t="n"/>
      <c r="E37" s="19" t="n"/>
      <c r="F37" s="30">
        <f>SUM(F29:F36)</f>
        <v/>
      </c>
    </row>
    <row r="38" ht="8" customHeight="1"/>
    <row r="39" ht="22" customHeight="1">
      <c r="B39" s="31" t="inlineStr">
        <is>
          <t>D. AUTRES DÉDUCTIONS</t>
        </is>
      </c>
      <c r="C39" s="2" t="n"/>
      <c r="D39" s="2" t="n"/>
      <c r="E39" s="2" t="n"/>
      <c r="F39" s="3" t="n"/>
    </row>
    <row r="40" ht="20" customHeight="1">
      <c r="B40" s="32" t="inlineStr">
        <is>
          <t>Avance sur salaire</t>
        </is>
      </c>
      <c r="C40" s="33" t="n"/>
      <c r="D40" s="33" t="n"/>
      <c r="E40" s="33" t="n"/>
      <c r="F40" s="34" t="n">
        <v>0</v>
      </c>
    </row>
    <row r="41" ht="20" customHeight="1">
      <c r="B41" s="7" t="inlineStr">
        <is>
          <t>Saisie sur salaire</t>
        </is>
      </c>
      <c r="C41" s="8" t="n"/>
      <c r="D41" s="8" t="n"/>
      <c r="E41" s="8" t="n"/>
      <c r="F41" s="16" t="n">
        <v>0</v>
      </c>
    </row>
    <row r="42" ht="20" customHeight="1">
      <c r="B42" s="32" t="inlineStr">
        <is>
          <t>Absence non justifiée</t>
        </is>
      </c>
      <c r="C42" s="33" t="n"/>
      <c r="D42" s="33" t="n"/>
      <c r="E42" s="33" t="n"/>
      <c r="F42" s="34" t="n">
        <v>0</v>
      </c>
    </row>
    <row r="43" ht="20" customHeight="1">
      <c r="B43" s="7" t="inlineStr">
        <is>
          <t>Remboursement prêt entreprise</t>
        </is>
      </c>
      <c r="C43" s="8" t="n"/>
      <c r="D43" s="8" t="n"/>
      <c r="E43" s="8" t="n"/>
      <c r="F43" s="16" t="n">
        <v>0</v>
      </c>
    </row>
    <row r="44" ht="22" customHeight="1">
      <c r="B44" s="35" t="inlineStr">
        <is>
          <t>TOTAL AUTRES DÉDUCTIONS</t>
        </is>
      </c>
      <c r="C44" s="19" t="n"/>
      <c r="D44" s="19" t="n"/>
      <c r="E44" s="19" t="n"/>
      <c r="F44" s="36">
        <f>SUM(F40:F43)</f>
        <v/>
      </c>
    </row>
    <row r="45" ht="8" customHeight="1"/>
    <row r="46" ht="26" customHeight="1">
      <c r="B46" s="37" t="inlineStr">
        <is>
          <t>E. RÉCAPITULATIF — SALAIRE NET À PAYER</t>
        </is>
      </c>
      <c r="C46" s="2" t="n"/>
      <c r="D46" s="2" t="n"/>
      <c r="E46" s="2" t="n"/>
      <c r="F46" s="3" t="n"/>
    </row>
    <row r="47" ht="22" customHeight="1">
      <c r="B47" s="38" t="inlineStr">
        <is>
          <t>Salaire brut total</t>
        </is>
      </c>
      <c r="C47" s="19" t="n"/>
      <c r="D47" s="19" t="n"/>
      <c r="E47" s="19" t="n"/>
      <c r="F47" s="39">
        <f>F25</f>
        <v/>
      </c>
    </row>
    <row r="48" ht="22" customHeight="1">
      <c r="B48" s="40" t="inlineStr">
        <is>
          <t>(-) Total cotisations salariales</t>
        </is>
      </c>
      <c r="C48" s="19" t="n"/>
      <c r="D48" s="19" t="n"/>
      <c r="E48" s="19" t="n"/>
      <c r="F48" s="41">
        <f>F37</f>
        <v/>
      </c>
    </row>
    <row r="49" ht="22" customHeight="1">
      <c r="B49" s="42" t="inlineStr">
        <is>
          <t>(-) Autres déductions</t>
        </is>
      </c>
      <c r="C49" s="19" t="n"/>
      <c r="D49" s="19" t="n"/>
      <c r="E49" s="19" t="n"/>
      <c r="F49" s="43">
        <f>F44</f>
        <v/>
      </c>
    </row>
    <row r="50" ht="22" customHeight="1">
      <c r="B50" s="10" t="inlineStr">
        <is>
          <t>Net imposable (brut - cotis. déductibles)</t>
        </is>
      </c>
      <c r="C50" s="19" t="n"/>
      <c r="D50" s="19" t="n"/>
      <c r="E50" s="19" t="n"/>
      <c r="F50" s="18">
        <f>F25-F37+F33*0.6</f>
        <v/>
      </c>
    </row>
    <row r="51" ht="32" customHeight="1">
      <c r="B51" s="44" t="inlineStr">
        <is>
          <t>✅  SALAIRE NET À PAYER</t>
        </is>
      </c>
      <c r="C51" s="45" t="n"/>
      <c r="D51" s="45" t="n"/>
      <c r="E51" s="45" t="n"/>
      <c r="F51" s="46">
        <f>F47-F48-F49</f>
        <v/>
      </c>
    </row>
    <row r="52" ht="8" customHeight="1"/>
    <row r="53" ht="22" customHeight="1">
      <c r="B53" s="47" t="inlineStr">
        <is>
          <t>F. PRÉLÈVEMENT À LA SOURCE (PAS)</t>
        </is>
      </c>
      <c r="C53" s="2" t="n"/>
      <c r="D53" s="2" t="n"/>
      <c r="E53" s="2" t="n"/>
      <c r="F53" s="3" t="n"/>
    </row>
    <row r="54" ht="20" customHeight="1">
      <c r="B54" s="48" t="inlineStr">
        <is>
          <t>Taux PAS applicable (%)</t>
        </is>
      </c>
      <c r="C54" s="11" t="n"/>
      <c r="D54" s="19" t="n"/>
      <c r="E54" s="19" t="n"/>
      <c r="F54" s="49" t="n">
        <v>0.12</v>
      </c>
    </row>
    <row r="55" ht="20" customHeight="1">
      <c r="B55" s="50" t="inlineStr">
        <is>
          <t>Assiette PAS (= Net imposable)</t>
        </is>
      </c>
      <c r="C55" s="8" t="n"/>
      <c r="D55" s="19" t="n"/>
      <c r="E55" s="19" t="n"/>
      <c r="F55" s="16">
        <f>F50</f>
        <v/>
      </c>
    </row>
    <row r="56" ht="20" customHeight="1">
      <c r="B56" s="48" t="inlineStr">
        <is>
          <t>Montant PAS retenu (€)</t>
        </is>
      </c>
      <c r="C56" s="11" t="n"/>
      <c r="D56" s="19" t="n"/>
      <c r="E56" s="19" t="n"/>
      <c r="F56" s="41">
        <f>F55*F54</f>
        <v/>
      </c>
    </row>
    <row r="57" ht="20" customHeight="1">
      <c r="B57" s="50" t="inlineStr">
        <is>
          <t>Net après PAS (€)</t>
        </is>
      </c>
      <c r="C57" s="8" t="n"/>
      <c r="D57" s="19" t="n"/>
      <c r="E57" s="19" t="n"/>
      <c r="F57" s="51">
        <f>F51-F56</f>
        <v/>
      </c>
    </row>
    <row r="58" ht="8" customHeight="1"/>
    <row r="59" ht="22" customHeight="1">
      <c r="B59" s="52" t="inlineStr">
        <is>
          <t>G. COTISATIONS PATRONALES (INFORMATIVES)</t>
        </is>
      </c>
      <c r="C59" s="2" t="n"/>
      <c r="D59" s="2" t="n"/>
      <c r="E59" s="2" t="n"/>
      <c r="F59" s="3" t="n"/>
    </row>
    <row r="60" ht="18" customHeight="1">
      <c r="B60" s="53" t="inlineStr">
        <is>
          <t>Sécurité sociale - Maladie</t>
        </is>
      </c>
      <c r="C60" s="54" t="inlineStr">
        <is>
          <t>7.0%</t>
        </is>
      </c>
      <c r="D60" s="11" t="n"/>
      <c r="E60" s="11" t="n"/>
      <c r="F60" s="18" t="n">
        <v>254.74925</v>
      </c>
    </row>
    <row r="61" ht="18" customHeight="1">
      <c r="B61" s="55" t="inlineStr">
        <is>
          <t>Sécurité sociale - AT/MP</t>
        </is>
      </c>
      <c r="C61" s="56" t="inlineStr">
        <is>
          <t>2.1%</t>
        </is>
      </c>
      <c r="D61" s="8" t="n"/>
      <c r="E61" s="8" t="n"/>
      <c r="F61" s="16" t="n">
        <v>76.42477500000001</v>
      </c>
    </row>
    <row r="62" ht="18" customHeight="1">
      <c r="B62" s="53" t="inlineStr">
        <is>
          <t>Allocations familiales</t>
        </is>
      </c>
      <c r="C62" s="54" t="inlineStr">
        <is>
          <t>3.45%</t>
        </is>
      </c>
      <c r="D62" s="11" t="n"/>
      <c r="E62" s="11" t="n"/>
      <c r="F62" s="18" t="n">
        <v>125.5549875</v>
      </c>
    </row>
    <row r="63" ht="18" customHeight="1">
      <c r="B63" s="55" t="inlineStr">
        <is>
          <t>Retraite AGIRC-ARRCO patronale</t>
        </is>
      </c>
      <c r="C63" s="56" t="inlineStr">
        <is>
          <t>6.01%</t>
        </is>
      </c>
      <c r="D63" s="8" t="n"/>
      <c r="E63" s="8" t="n"/>
      <c r="F63" s="16" t="n">
        <v>218.7204275</v>
      </c>
    </row>
    <row r="64" ht="18" customHeight="1">
      <c r="B64" s="53" t="inlineStr">
        <is>
          <t>Contribution solidarité autonomie</t>
        </is>
      </c>
      <c r="C64" s="54" t="inlineStr">
        <is>
          <t>0.3%</t>
        </is>
      </c>
      <c r="D64" s="11" t="n"/>
      <c r="E64" s="11" t="n"/>
      <c r="F64" s="18" t="n">
        <v>10.917825</v>
      </c>
    </row>
    <row r="65" ht="18" customHeight="1">
      <c r="B65" s="55" t="inlineStr">
        <is>
          <t>FNAL (fonds logement)</t>
        </is>
      </c>
      <c r="C65" s="56" t="inlineStr">
        <is>
          <t>0.1%</t>
        </is>
      </c>
      <c r="D65" s="8" t="n"/>
      <c r="E65" s="8" t="n"/>
      <c r="F65" s="16" t="n">
        <v>3.639275</v>
      </c>
    </row>
    <row r="66" ht="18" customHeight="1">
      <c r="B66" s="53" t="inlineStr">
        <is>
          <t>Formation professionnelle (OPCO)</t>
        </is>
      </c>
      <c r="C66" s="54" t="inlineStr">
        <is>
          <t>1.0%</t>
        </is>
      </c>
      <c r="D66" s="11" t="n"/>
      <c r="E66" s="11" t="n"/>
      <c r="F66" s="18" t="n">
        <v>36.39275</v>
      </c>
    </row>
    <row r="67" ht="18" customHeight="1">
      <c r="B67" s="55" t="inlineStr">
        <is>
          <t>Taxe d'apprentissage</t>
        </is>
      </c>
      <c r="C67" s="56" t="inlineStr">
        <is>
          <t>0.68%</t>
        </is>
      </c>
      <c r="D67" s="8" t="n"/>
      <c r="E67" s="8" t="n"/>
      <c r="F67" s="16" t="n">
        <v>24.74707</v>
      </c>
    </row>
    <row r="68" ht="22" customHeight="1">
      <c r="B68" s="57" t="inlineStr">
        <is>
          <t>COÛT TOTAL EMPLOYEUR</t>
        </is>
      </c>
      <c r="C68" s="19" t="n"/>
      <c r="D68" s="19" t="n"/>
      <c r="E68" s="19" t="n"/>
      <c r="F68" s="58">
        <f>F25+SUM(F60:F67)</f>
        <v/>
      </c>
    </row>
    <row r="69" ht="18" customHeight="1"/>
    <row r="70" ht="18" customHeight="1">
      <c r="B70" s="59" t="inlineStr">
        <is>
          <t>Document généré le 04/03/2026 à 00:21 — Modèle de calcul indicatif, non contractuel. Pour usage RH uniquement.</t>
        </is>
      </c>
    </row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</sheetData>
  <mergeCells count="31">
    <mergeCell ref="B2:F2"/>
    <mergeCell ref="B3:F3"/>
    <mergeCell ref="B5:F5"/>
    <mergeCell ref="C7:D7"/>
    <mergeCell ref="C8:D8"/>
    <mergeCell ref="C9:D9"/>
    <mergeCell ref="C10:D10"/>
    <mergeCell ref="C11:D11"/>
    <mergeCell ref="C12:D12"/>
    <mergeCell ref="C13:D13"/>
    <mergeCell ref="C14:D14"/>
    <mergeCell ref="B16:F16"/>
    <mergeCell ref="B25:E25"/>
    <mergeCell ref="B27:F27"/>
    <mergeCell ref="B37:E37"/>
    <mergeCell ref="B39:F39"/>
    <mergeCell ref="B44:E44"/>
    <mergeCell ref="B46:F46"/>
    <mergeCell ref="B47:E47"/>
    <mergeCell ref="B48:E48"/>
    <mergeCell ref="B49:E49"/>
    <mergeCell ref="B50:E50"/>
    <mergeCell ref="B51:E51"/>
    <mergeCell ref="B53:F53"/>
    <mergeCell ref="C54:E54"/>
    <mergeCell ref="C55:E55"/>
    <mergeCell ref="C56:E56"/>
    <mergeCell ref="C57:E57"/>
    <mergeCell ref="B59:F59"/>
    <mergeCell ref="B68:E68"/>
    <mergeCell ref="B70:F7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0B981"/>
    <outlinePr summaryBelow="1" summaryRight="1"/>
    <pageSetUpPr/>
  </sheetPr>
  <dimension ref="B2:G18"/>
  <sheetViews>
    <sheetView showGridLines="0" zoomScale="95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22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3" customWidth="1" min="8" max="8"/>
  </cols>
  <sheetData>
    <row r="1" ht="8" customHeight="1"/>
    <row r="2" ht="36" customHeight="1">
      <c r="B2" s="60" t="inlineStr">
        <is>
          <t>TABLEAU DE BORD — ÉVOLUTION DES SALAIRES</t>
        </is>
      </c>
      <c r="C2" s="2" t="n"/>
      <c r="D2" s="2" t="n"/>
      <c r="E2" s="2" t="n"/>
      <c r="F2" s="2" t="n"/>
      <c r="G2" s="3" t="n"/>
    </row>
    <row r="3" ht="20" customHeight="1">
      <c r="B3" s="4" t="inlineStr">
        <is>
          <t>Année 2026 — Suivi mensuel des rémunérations</t>
        </is>
      </c>
      <c r="C3" s="2" t="n"/>
      <c r="D3" s="2" t="n"/>
      <c r="E3" s="2" t="n"/>
      <c r="F3" s="2" t="n"/>
      <c r="G3" s="3" t="n"/>
    </row>
    <row r="4" ht="8" customHeight="1"/>
    <row r="5" ht="22" customHeight="1">
      <c r="B5" s="13" t="inlineStr">
        <is>
          <t>Mois</t>
        </is>
      </c>
      <c r="C5" s="13" t="inlineStr">
        <is>
          <t>Salaire Brut (€)</t>
        </is>
      </c>
      <c r="D5" s="13" t="inlineStr">
        <is>
          <t>Cotisations (€)</t>
        </is>
      </c>
      <c r="E5" s="13" t="inlineStr">
        <is>
          <t>Net à Payer (€)</t>
        </is>
      </c>
      <c r="F5" s="13" t="inlineStr">
        <is>
          <t>PAS (€)</t>
        </is>
      </c>
      <c r="G5" s="13" t="inlineStr">
        <is>
          <t>Net après PAS (€)</t>
        </is>
      </c>
    </row>
    <row r="6" ht="20" customHeight="1">
      <c r="B6" s="61" t="inlineStr">
        <is>
          <t>Janvier</t>
        </is>
      </c>
      <c r="C6" s="62" t="n">
        <v>3709.8</v>
      </c>
      <c r="D6" s="63" t="n">
        <v>845.83</v>
      </c>
      <c r="E6" s="64" t="n">
        <v>2863.97</v>
      </c>
      <c r="F6" s="65" t="n">
        <v>343.68</v>
      </c>
      <c r="G6" s="64" t="n">
        <v>2520.29</v>
      </c>
    </row>
    <row r="7" ht="20" customHeight="1">
      <c r="B7" s="66" t="inlineStr">
        <is>
          <t>Février</t>
        </is>
      </c>
      <c r="C7" s="67" t="n">
        <v>3642.47</v>
      </c>
      <c r="D7" s="68" t="n">
        <v>830.48</v>
      </c>
      <c r="E7" s="69" t="n">
        <v>2811.99</v>
      </c>
      <c r="F7" s="70" t="n">
        <v>337.44</v>
      </c>
      <c r="G7" s="69" t="n">
        <v>2474.55</v>
      </c>
    </row>
    <row r="8" ht="20" customHeight="1">
      <c r="B8" s="61" t="inlineStr">
        <is>
          <t>Mars</t>
        </is>
      </c>
      <c r="C8" s="62" t="n">
        <v>3760.54</v>
      </c>
      <c r="D8" s="63" t="n">
        <v>857.4</v>
      </c>
      <c r="E8" s="64" t="n">
        <v>2903.14</v>
      </c>
      <c r="F8" s="65" t="n">
        <v>348.38</v>
      </c>
      <c r="G8" s="64" t="n">
        <v>2554.76</v>
      </c>
    </row>
    <row r="9" ht="20" customHeight="1">
      <c r="B9" s="66" t="inlineStr">
        <is>
          <t>Avril</t>
        </is>
      </c>
      <c r="C9" s="67" t="n">
        <v>3618.03</v>
      </c>
      <c r="D9" s="68" t="n">
        <v>824.91</v>
      </c>
      <c r="E9" s="69" t="n">
        <v>2793.12</v>
      </c>
      <c r="F9" s="70" t="n">
        <v>335.17</v>
      </c>
      <c r="G9" s="69" t="n">
        <v>2457.95</v>
      </c>
    </row>
    <row r="10" ht="20" customHeight="1">
      <c r="B10" s="61" t="inlineStr">
        <is>
          <t>Mai</t>
        </is>
      </c>
      <c r="C10" s="62" t="n">
        <v>3726.65</v>
      </c>
      <c r="D10" s="63" t="n">
        <v>849.6799999999999</v>
      </c>
      <c r="E10" s="64" t="n">
        <v>2876.97</v>
      </c>
      <c r="F10" s="65" t="n">
        <v>345.24</v>
      </c>
      <c r="G10" s="64" t="n">
        <v>2531.73</v>
      </c>
    </row>
    <row r="11" ht="20" customHeight="1">
      <c r="B11" s="66" t="inlineStr">
        <is>
          <t>Juin</t>
        </is>
      </c>
      <c r="C11" s="67" t="n">
        <v>3761.99</v>
      </c>
      <c r="D11" s="68" t="n">
        <v>857.73</v>
      </c>
      <c r="E11" s="69" t="n">
        <v>2904.26</v>
      </c>
      <c r="F11" s="70" t="n">
        <v>348.51</v>
      </c>
      <c r="G11" s="69" t="n">
        <v>2555.75</v>
      </c>
    </row>
    <row r="12" ht="20" customHeight="1">
      <c r="B12" s="61" t="inlineStr">
        <is>
          <t>Juillet</t>
        </is>
      </c>
      <c r="C12" s="62" t="n">
        <v>3685.13</v>
      </c>
      <c r="D12" s="63" t="n">
        <v>840.21</v>
      </c>
      <c r="E12" s="64" t="n">
        <v>2844.92</v>
      </c>
      <c r="F12" s="65" t="n">
        <v>341.39</v>
      </c>
      <c r="G12" s="64" t="n">
        <v>2503.53</v>
      </c>
    </row>
    <row r="13" ht="20" customHeight="1">
      <c r="B13" s="66" t="inlineStr">
        <is>
          <t>Août</t>
        </is>
      </c>
      <c r="C13" s="67" t="n">
        <v>3815.18</v>
      </c>
      <c r="D13" s="68" t="n">
        <v>869.86</v>
      </c>
      <c r="E13" s="69" t="n">
        <v>2945.32</v>
      </c>
      <c r="F13" s="70" t="n">
        <v>353.44</v>
      </c>
      <c r="G13" s="69" t="n">
        <v>2591.88</v>
      </c>
    </row>
    <row r="14" ht="20" customHeight="1">
      <c r="B14" s="61" t="inlineStr">
        <is>
          <t>Septembre</t>
        </is>
      </c>
      <c r="C14" s="62" t="n">
        <v>3649.08</v>
      </c>
      <c r="D14" s="63" t="n">
        <v>831.99</v>
      </c>
      <c r="E14" s="64" t="n">
        <v>2817.09</v>
      </c>
      <c r="F14" s="65" t="n">
        <v>338.05</v>
      </c>
      <c r="G14" s="64" t="n">
        <v>2479.04</v>
      </c>
    </row>
    <row r="15" ht="20" customHeight="1">
      <c r="B15" s="66" t="inlineStr">
        <is>
          <t>Octobre</t>
        </is>
      </c>
      <c r="C15" s="67" t="n">
        <v>3776.02</v>
      </c>
      <c r="D15" s="68" t="n">
        <v>860.9299999999999</v>
      </c>
      <c r="E15" s="69" t="n">
        <v>2915.09</v>
      </c>
      <c r="F15" s="70" t="n">
        <v>349.81</v>
      </c>
      <c r="G15" s="69" t="n">
        <v>2565.28</v>
      </c>
    </row>
    <row r="16" ht="20" customHeight="1">
      <c r="B16" s="61" t="inlineStr">
        <is>
          <t>Novembre</t>
        </is>
      </c>
      <c r="C16" s="62" t="n">
        <v>3828.63</v>
      </c>
      <c r="D16" s="63" t="n">
        <v>872.9299999999999</v>
      </c>
      <c r="E16" s="64" t="n">
        <v>2955.7</v>
      </c>
      <c r="F16" s="65" t="n">
        <v>354.68</v>
      </c>
      <c r="G16" s="64" t="n">
        <v>2601.02</v>
      </c>
    </row>
    <row r="17" ht="20" customHeight="1">
      <c r="B17" s="66" t="inlineStr">
        <is>
          <t>Décembre</t>
        </is>
      </c>
      <c r="C17" s="67" t="n">
        <v>3656.28</v>
      </c>
      <c r="D17" s="68" t="n">
        <v>833.63</v>
      </c>
      <c r="E17" s="69" t="n">
        <v>2822.65</v>
      </c>
      <c r="F17" s="70" t="n">
        <v>338.72</v>
      </c>
      <c r="G17" s="69" t="n">
        <v>2483.93</v>
      </c>
    </row>
    <row r="18" ht="24" customHeight="1">
      <c r="B18" s="5" t="inlineStr">
        <is>
          <t>TOTAL ANNUEL</t>
        </is>
      </c>
      <c r="C18" s="20">
        <f>SUM(C6:C17)</f>
        <v/>
      </c>
      <c r="D18" s="20">
        <f>SUM(D6:D17)</f>
        <v/>
      </c>
      <c r="E18" s="20">
        <f>SUM(E6:E17)</f>
        <v/>
      </c>
      <c r="F18" s="20">
        <f>SUM(F6:F17)</f>
        <v/>
      </c>
      <c r="G18" s="20">
        <f>SUM(G6:G17)</f>
        <v/>
      </c>
    </row>
  </sheetData>
  <mergeCells count="2">
    <mergeCell ref="B2:G2"/>
    <mergeCell ref="B3:G3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F59E0B"/>
    <outlinePr summaryBelow="1" summaryRight="1"/>
    <pageSetUpPr/>
  </sheetPr>
  <dimension ref="B2:C26"/>
  <sheetViews>
    <sheetView showGridLines="0" zoomScale="95"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55" customWidth="1" min="3" max="3"/>
    <col width="3" customWidth="1" min="4" max="4"/>
  </cols>
  <sheetData>
    <row r="1" ht="8" customHeight="1"/>
    <row r="2" ht="36" customHeight="1">
      <c r="B2" s="60" t="inlineStr">
        <is>
          <t>📋  GUIDE D'UTILISATION — MODÈLE CALCUL SALAIRE NET</t>
        </is>
      </c>
      <c r="C2" s="3" t="n"/>
    </row>
    <row r="3" ht="20" customHeight="1">
      <c r="B3" s="4" t="inlineStr">
        <is>
          <t>Version 04/03/2026 — Document de référence RH</t>
        </is>
      </c>
      <c r="C3" s="3" t="n"/>
    </row>
    <row r="4" ht="8" customHeight="1"/>
    <row r="5" ht="26" customHeight="1">
      <c r="B5" s="5" t="inlineStr">
        <is>
          <t>FEUILLE 1 — CALCUL SALAIRE NET</t>
        </is>
      </c>
      <c r="C5" s="19" t="n"/>
    </row>
    <row r="6" ht="20" customHeight="1">
      <c r="B6" s="71" t="inlineStr">
        <is>
          <t>Section A — Informations salarié</t>
        </is>
      </c>
      <c r="C6" s="72" t="inlineStr">
        <is>
          <t>Renseignez les informations personnelles du salarié : nom, matricule, poste, date d'embauche, statut (cadre/non-cadre). Ces informations sont purement indicatives.</t>
        </is>
      </c>
    </row>
    <row r="7" ht="20" customHeight="1">
      <c r="B7" s="71" t="inlineStr">
        <is>
          <t>Section B — Éléments du brut</t>
        </is>
      </c>
      <c r="C7" s="72" t="inlineStr">
        <is>
          <t>Saisissez chaque composante du salaire brut : salaire de base, heures supplémentaires, primes diverses, indemnités. Le total est calculé automatiquement.</t>
        </is>
      </c>
    </row>
    <row r="8" ht="20" customHeight="1">
      <c r="B8" s="71" t="inlineStr">
        <is>
          <t>Section C — Cotisations salariales</t>
        </is>
      </c>
      <c r="C8" s="72" t="inlineStr">
        <is>
          <t>Les taux de cotisations sont pré-remplis selon la législation en vigueur. Les montants sont calculés automatiquement sur la base du brut total.</t>
        </is>
      </c>
    </row>
    <row r="9" ht="20" customHeight="1">
      <c r="B9" s="71" t="inlineStr">
        <is>
          <t>Section D — Autres déductions</t>
        </is>
      </c>
      <c r="C9" s="72" t="inlineStr">
        <is>
          <t>Renseignez les déductions exceptionnelles : avances, saisies sur salaire, absences non justifiées. Laissez 0 si aucune déduction n'est applicable.</t>
        </is>
      </c>
    </row>
    <row r="10" ht="20" customHeight="1">
      <c r="B10" s="73" t="inlineStr">
        <is>
          <t>Section E — Salaire net</t>
        </is>
      </c>
      <c r="C10" s="74" t="inlineStr">
        <is>
          <t>Le salaire net à payer est calculé automatiquement : Brut - Cotisations salariales - Autres déductions. C'est le montant figurant sur le bulletin de paie.</t>
        </is>
      </c>
    </row>
    <row r="11" ht="20" customHeight="1">
      <c r="B11" s="75" t="inlineStr">
        <is>
          <t>Section F — Prélèvement à la source</t>
        </is>
      </c>
      <c r="C11" s="76" t="inlineStr">
        <is>
          <t>Renseignez le taux PAS transmis par l'administration fiscale (DGFiP). Le montant est déduit automatiquement pour obtenir le net après impôt.</t>
        </is>
      </c>
    </row>
    <row r="12" ht="20" customHeight="1">
      <c r="B12" s="75" t="inlineStr">
        <is>
          <t>Section G — Cotisations patronales</t>
        </is>
      </c>
      <c r="C12" s="76" t="inlineStr">
        <is>
          <t>Ces montants sont informatifs et ne figurent pas sur le bulletin de paie. Ils représentent le coût total employeur.</t>
        </is>
      </c>
    </row>
    <row r="13" ht="26" customHeight="1">
      <c r="B13" s="52" t="inlineStr">
        <is>
          <t>FEUILLE 2 — TABLEAU DE BORD</t>
        </is>
      </c>
      <c r="C13" s="19" t="n"/>
    </row>
    <row r="14" ht="20" customHeight="1">
      <c r="B14" s="75" t="inlineStr">
        <is>
          <t>Suivi mensuel</t>
        </is>
      </c>
      <c r="C14" s="76" t="inlineStr">
        <is>
          <t>Complétez le tableau avec les données réelles de chaque mois. Le graphique se met à jour automatiquement. Les totaux annuels sont calculés en bas du tableau.</t>
        </is>
      </c>
    </row>
    <row r="15" ht="26" customHeight="1">
      <c r="B15" s="5" t="inlineStr">
        <is>
          <t>TAUX DE RÉFÉRENCE 2026</t>
        </is>
      </c>
      <c r="C15" s="19" t="n"/>
    </row>
    <row r="16" ht="20" customHeight="1">
      <c r="B16" s="71" t="inlineStr">
        <is>
          <t>CSG déductible</t>
        </is>
      </c>
      <c r="C16" s="72" t="inlineStr">
        <is>
          <t>6,80% sur 98,25% du salaire brut</t>
        </is>
      </c>
    </row>
    <row r="17" ht="20" customHeight="1">
      <c r="B17" s="71" t="inlineStr">
        <is>
          <t>CSG non déductible</t>
        </is>
      </c>
      <c r="C17" s="72" t="inlineStr">
        <is>
          <t>2,40% sur 98,25% du salaire brut</t>
        </is>
      </c>
    </row>
    <row r="18" ht="20" customHeight="1">
      <c r="B18" s="71" t="inlineStr">
        <is>
          <t>CRDS</t>
        </is>
      </c>
      <c r="C18" s="72" t="inlineStr">
        <is>
          <t>0,50% sur 98,25% du salaire brut</t>
        </is>
      </c>
    </row>
    <row r="19" ht="20" customHeight="1">
      <c r="B19" s="71" t="inlineStr">
        <is>
          <t>Retraite AGIRC-ARRCO T1</t>
        </is>
      </c>
      <c r="C19" s="72" t="inlineStr">
        <is>
          <t>3,15% salarié / 4,72% patronal sur tranche 1</t>
        </is>
      </c>
    </row>
    <row r="20" ht="20" customHeight="1">
      <c r="B20" s="71" t="inlineStr">
        <is>
          <t>Retraite AGIRC-ARRCO T2</t>
        </is>
      </c>
      <c r="C20" s="72" t="inlineStr">
        <is>
          <t>8,64% salarié / 12,95% patronal sur tranche 2</t>
        </is>
      </c>
    </row>
    <row r="21" ht="20" customHeight="1">
      <c r="B21" s="71" t="inlineStr">
        <is>
          <t>Sécurité sociale maladie</t>
        </is>
      </c>
      <c r="C21" s="72" t="inlineStr">
        <is>
          <t>0,40% salarié / 7,00% patronal</t>
        </is>
      </c>
    </row>
    <row r="22" ht="26" customHeight="1">
      <c r="B22" s="31" t="inlineStr">
        <is>
          <t>AVERTISSEMENT LÉGAL</t>
        </is>
      </c>
      <c r="C22" s="19" t="n"/>
    </row>
    <row r="23" ht="20" customHeight="1">
      <c r="B23" s="77" t="inlineStr">
        <is>
          <t>Usage indicatif</t>
        </is>
      </c>
      <c r="C23" s="78" t="inlineStr">
        <is>
          <t>Ce modèle est fourni à titre indicatif uniquement. Les taux et montants doivent être vérifiés auprès de votre service de paie ou d'un expert-comptable agréé.</t>
        </is>
      </c>
    </row>
    <row r="24" ht="20" customHeight="1">
      <c r="B24" s="77" t="inlineStr">
        <is>
          <t>Mise à jour</t>
        </is>
      </c>
      <c r="C24" s="78" t="inlineStr">
        <is>
          <t>Les taux de cotisations sont susceptibles d'évoluer. Consultez le site urssaf.fr et impots.gouv.fr pour les dernières valeurs en vigueur.</t>
        </is>
      </c>
    </row>
    <row r="26" ht="18" customHeight="1">
      <c r="B26" s="59" t="inlineStr">
        <is>
          <t>© Modèle généré automatiquement le 04/03/2026 — Tous droits réservés</t>
        </is>
      </c>
    </row>
  </sheetData>
  <mergeCells count="7">
    <mergeCell ref="B2:C2"/>
    <mergeCell ref="B3:C3"/>
    <mergeCell ref="B5:C5"/>
    <mergeCell ref="B13:C13"/>
    <mergeCell ref="B15:C15"/>
    <mergeCell ref="B22:C22"/>
    <mergeCell ref="B26:C2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2026-03-04T00:21:31Z</dcterms:created>
  <dcterms:modified xmlns:dcterms="http://purl.org/dc/terms/" xmlns:xsi="http://www.w3.org/2001/XMLSchema-instance" xsi:type="dcterms:W3CDTF">2026-03-04T00:21:31Z</dcterms:modified>
</cp:coreProperties>
</file>