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Journaux" sheetId="2" state="visible" r:id="rId2"/>
    <sheet xmlns:r="http://schemas.openxmlformats.org/officeDocument/2006/relationships" name="Saisie Opérations" sheetId="3" state="visible" r:id="rId3"/>
    <sheet xmlns:r="http://schemas.openxmlformats.org/officeDocument/2006/relationships" name="Plan Comptable" sheetId="4" state="visible" r:id="rId4"/>
    <sheet xmlns:r="http://schemas.openxmlformats.org/officeDocument/2006/relationships" name="Bilan" sheetId="5" state="visible" r:id="rId5"/>
    <sheet xmlns:r="http://schemas.openxmlformats.org/officeDocument/2006/relationships" name="Compte de Résultat" sheetId="6" state="visible" r:id="rId6"/>
    <sheet xmlns:r="http://schemas.openxmlformats.org/officeDocument/2006/relationships" name="Instructions" sheetId="7" state="visible" r:id="rId7"/>
  </sheets>
  <definedNames>
    <definedName name="_xlnm.Print_Titles" localSheetId="0">'Tableau de Bord'!1:2</definedName>
    <definedName name="_xlnm.Print_Titles" localSheetId="1">'Journaux'!1:2</definedName>
    <definedName name="_xlnm.Print_Titles" localSheetId="2">'Saisie Opérations'!1:2</definedName>
    <definedName name="_xlnm.Print_Titles" localSheetId="3">'Plan Comptable'!1:2</definedName>
    <definedName name="_xlnm.Print_Titles" localSheetId="4">'Bilan'!1:2</definedName>
    <definedName name="_xlnm.Print_Titles" localSheetId="5">'Compte de Résultat'!1:2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&quot;%&quot;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1E3A8A"/>
      <sz val="18"/>
    </font>
    <font>
      <name val="Calibri"/>
      <i val="1"/>
      <color rgb="001E3A8A"/>
      <sz val="9"/>
    </font>
    <font>
      <name val="Calibri"/>
      <b val="1"/>
      <color rgb="00EF4444"/>
      <sz val="18"/>
    </font>
    <font>
      <name val="Calibri"/>
      <i val="1"/>
      <color rgb="00EF4444"/>
      <sz val="9"/>
    </font>
    <font>
      <name val="Calibri"/>
      <b val="1"/>
      <color rgb="0010B981"/>
      <sz val="18"/>
    </font>
    <font>
      <name val="Calibri"/>
      <i val="1"/>
      <color rgb="0010B981"/>
      <sz val="9"/>
    </font>
    <font>
      <name val="Calibri"/>
      <b val="1"/>
      <color rgb="00FFFFFF"/>
      <sz val="13"/>
    </font>
    <font>
      <name val="Calibri"/>
      <b val="1"/>
      <color rgb="001E3A8A"/>
      <sz val="10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b val="1"/>
      <color rgb="00FFFFFF"/>
      <sz val="9"/>
    </font>
    <font>
      <name val="Calibri"/>
      <color rgb="00111827"/>
      <sz val="10"/>
    </font>
    <font>
      <name val="Calibri"/>
      <b val="1"/>
      <color rgb="00EF4444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color rgb="006B7280"/>
      <sz val="10"/>
    </font>
    <font>
      <name val="Calibri"/>
      <color rgb="001E3A8A"/>
      <sz val="10"/>
    </font>
    <font>
      <name val="Calibri"/>
      <b val="1"/>
      <color rgb="005B21B6"/>
      <sz val="10"/>
    </font>
    <font>
      <name val="Calibri"/>
      <b val="1"/>
      <color rgb="005B21B6"/>
      <sz val="9"/>
    </font>
    <font>
      <name val="Calibri"/>
      <b val="1"/>
      <color rgb="00EF4444"/>
      <sz val="9"/>
    </font>
    <font>
      <name val="Calibri"/>
      <b val="1"/>
      <color rgb="00B45309"/>
      <sz val="10"/>
    </font>
    <font>
      <name val="Calibri"/>
      <b val="1"/>
      <color rgb="00B45309"/>
      <sz val="9"/>
    </font>
    <font>
      <name val="Calibri"/>
      <b val="1"/>
      <color rgb="001E3A8A"/>
      <sz val="9"/>
    </font>
    <font>
      <name val="Calibri"/>
      <b val="1"/>
      <color rgb="00065F46"/>
      <sz val="10"/>
    </font>
    <font>
      <name val="Calibri"/>
      <b val="1"/>
      <color rgb="00065F46"/>
      <sz val="9"/>
    </font>
    <font>
      <name val="Calibri"/>
      <b val="1"/>
      <color rgb="00FFFFFF"/>
      <sz val="12"/>
    </font>
    <font>
      <name val="Calibri"/>
      <b val="1"/>
      <color rgb="00111827"/>
      <sz val="10"/>
    </font>
    <font>
      <name val="Calibri"/>
      <i val="1"/>
      <color rgb="006B7280"/>
      <sz val="9"/>
    </font>
  </fonts>
  <fills count="1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EF4444"/>
      </patternFill>
    </fill>
    <fill>
      <patternFill patternType="solid">
        <fgColor rgb="00FEE2E2"/>
      </patternFill>
    </fill>
    <fill>
      <patternFill patternType="solid">
        <fgColor rgb="0010B981"/>
      </patternFill>
    </fill>
    <fill>
      <patternFill patternType="solid">
        <fgColor rgb="00D1FAE5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EDE9FE"/>
      </patternFill>
    </fill>
    <fill>
      <patternFill patternType="solid">
        <fgColor rgb="00F59E0B"/>
      </patternFill>
    </fill>
    <fill>
      <patternFill patternType="solid">
        <fgColor rgb="00065F46"/>
      </patternFill>
    </fill>
    <fill>
      <patternFill patternType="solid">
        <fgColor rgb="00E5E7EB"/>
      </patternFill>
    </fill>
  </fills>
  <borders count="15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 style="medium">
        <color rgb="00F59E0B"/>
      </left>
      <right style="medium">
        <color rgb="00F59E0B"/>
      </right>
      <top style="medium">
        <color rgb="00F59E0B"/>
      </top>
      <bottom style="medium">
        <color rgb="00F59E0B"/>
      </bottom>
    </border>
    <border>
      <left style="medium">
        <color rgb="00DBEAFE"/>
      </left>
      <right style="medium">
        <color rgb="00DBEAFE"/>
      </right>
      <top style="medium">
        <color rgb="00DBEAFE"/>
      </top>
      <bottom style="medium">
        <color rgb="00DBEAFE"/>
      </bottom>
    </border>
    <border>
      <left style="medium">
        <color rgb="00EF4444"/>
      </left>
      <right style="medium">
        <color rgb="00EF4444"/>
      </right>
      <top style="medium">
        <color rgb="00EF4444"/>
      </top>
      <bottom style="medium">
        <color rgb="00EF4444"/>
      </bottom>
    </border>
    <border>
      <left style="medium">
        <color rgb="00FEE2E2"/>
      </left>
      <right style="medium">
        <color rgb="00FEE2E2"/>
      </right>
      <top style="medium">
        <color rgb="00FEE2E2"/>
      </top>
      <bottom style="medium">
        <color rgb="00FEE2E2"/>
      </bottom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  <border>
      <left style="medium">
        <color rgb="00FEF3C7"/>
      </left>
      <right style="medium">
        <color rgb="00FEF3C7"/>
      </right>
      <top style="medium">
        <color rgb="00FEF3C7"/>
      </top>
      <bottom style="medium">
        <color rgb="00FEF3C7"/>
      </bottom>
    </border>
    <border>
      <left style="medium">
        <color rgb="003B82F6"/>
      </left>
      <right style="medium">
        <color rgb="003B82F6"/>
      </right>
      <top style="medium">
        <color rgb="003B82F6"/>
      </top>
      <bottom style="medium">
        <color rgb="003B82F6"/>
      </bottom>
    </border>
    <border>
      <left style="medium">
        <color rgb="00065F46"/>
      </left>
      <right style="medium">
        <color rgb="00065F46"/>
      </right>
      <top style="medium">
        <color rgb="00065F46"/>
      </top>
      <bottom style="medium">
        <color rgb="00065F46"/>
      </bottom>
    </border>
  </borders>
  <cellStyleXfs count="1">
    <xf numFmtId="0" fontId="0" fillId="0" borderId="0"/>
  </cellStyleXfs>
  <cellXfs count="1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0" fillId="0" borderId="2" pivotButton="0" quotePrefix="0" xfId="0"/>
    <xf numFmtId="0" fontId="3" fillId="4" borderId="3" applyAlignment="1" pivotButton="0" quotePrefix="0" xfId="0">
      <alignment horizontal="center" vertical="center"/>
    </xf>
    <xf numFmtId="0" fontId="0" fillId="0" borderId="3" pivotButton="0" quotePrefix="0" xfId="0"/>
    <xf numFmtId="0" fontId="3" fillId="6" borderId="4" applyAlignment="1" pivotButton="0" quotePrefix="0" xfId="0">
      <alignment horizontal="center" vertical="center"/>
    </xf>
    <xf numFmtId="0" fontId="0" fillId="0" borderId="4" pivotButton="0" quotePrefix="0" xfId="0"/>
    <xf numFmtId="164" fontId="4" fillId="3" borderId="2" applyAlignment="1" pivotButton="0" quotePrefix="0" xfId="0">
      <alignment horizontal="center" vertical="center"/>
    </xf>
    <xf numFmtId="164" fontId="6" fillId="5" borderId="3" applyAlignment="1" pivotButton="0" quotePrefix="0" xfId="0">
      <alignment horizontal="center" vertical="center"/>
    </xf>
    <xf numFmtId="164" fontId="8" fillId="7" borderId="4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7" fillId="5" borderId="3" applyAlignment="1" pivotButton="0" quotePrefix="0" xfId="0">
      <alignment horizontal="center" vertical="center"/>
    </xf>
    <xf numFmtId="0" fontId="9" fillId="7" borderId="4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3" fillId="8" borderId="2" applyAlignment="1" pivotButton="0" quotePrefix="0" xfId="0">
      <alignment horizontal="center" vertical="center"/>
    </xf>
    <xf numFmtId="0" fontId="11" fillId="9" borderId="5" applyAlignment="1" pivotButton="0" quotePrefix="0" xfId="0">
      <alignment horizontal="left" vertical="center"/>
    </xf>
    <xf numFmtId="164" fontId="0" fillId="9" borderId="5" applyAlignment="1" pivotButton="0" quotePrefix="0" xfId="0">
      <alignment horizontal="right" vertical="center"/>
    </xf>
    <xf numFmtId="165" fontId="0" fillId="9" borderId="5" applyAlignment="1" pivotButton="0" quotePrefix="0" xfId="0">
      <alignment horizontal="center" vertical="center"/>
    </xf>
    <xf numFmtId="0" fontId="11" fillId="10" borderId="5" applyAlignment="1" pivotButton="0" quotePrefix="0" xfId="0">
      <alignment horizontal="left" vertical="center"/>
    </xf>
    <xf numFmtId="164" fontId="0" fillId="10" borderId="5" applyAlignment="1" pivotButton="0" quotePrefix="0" xfId="0">
      <alignment horizontal="right" vertical="center"/>
    </xf>
    <xf numFmtId="165" fontId="0" fillId="10" borderId="5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164" fontId="12" fillId="2" borderId="1" applyAlignment="1" pivotButton="0" quotePrefix="0" xfId="0">
      <alignment horizontal="right" vertical="center"/>
    </xf>
    <xf numFmtId="165" fontId="12" fillId="2" borderId="1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/>
    </xf>
    <xf numFmtId="0" fontId="14" fillId="8" borderId="2" applyAlignment="1" pivotButton="0" quotePrefix="0" xfId="0">
      <alignment horizontal="center" vertical="center" wrapText="1"/>
    </xf>
    <xf numFmtId="0" fontId="15" fillId="9" borderId="5" applyAlignment="1" pivotButton="0" quotePrefix="0" xfId="0">
      <alignment horizontal="center" vertical="center"/>
    </xf>
    <xf numFmtId="0" fontId="11" fillId="9" borderId="5" applyAlignment="1" pivotButton="0" quotePrefix="0" xfId="0">
      <alignment horizontal="center" vertical="center"/>
    </xf>
    <xf numFmtId="164" fontId="15" fillId="9" borderId="5" applyAlignment="1" pivotButton="0" quotePrefix="0" xfId="0">
      <alignment horizontal="right" vertical="center"/>
    </xf>
    <xf numFmtId="164" fontId="11" fillId="3" borderId="2" applyAlignment="1" pivotButton="0" quotePrefix="0" xfId="0">
      <alignment horizontal="right" vertical="center"/>
    </xf>
    <xf numFmtId="164" fontId="16" fillId="5" borderId="3" applyAlignment="1" pivotButton="0" quotePrefix="0" xfId="0">
      <alignment horizontal="right" vertical="center"/>
    </xf>
    <xf numFmtId="164" fontId="17" fillId="7" borderId="4" applyAlignment="1" pivotButton="0" quotePrefix="0" xfId="0">
      <alignment horizontal="right" vertical="center"/>
    </xf>
    <xf numFmtId="164" fontId="18" fillId="11" borderId="6" applyAlignment="1" pivotButton="0" quotePrefix="0" xfId="0">
      <alignment horizontal="right" vertical="center"/>
    </xf>
    <xf numFmtId="0" fontId="15" fillId="10" borderId="5" applyAlignment="1" pivotButton="0" quotePrefix="0" xfId="0">
      <alignment horizontal="center" vertical="center"/>
    </xf>
    <xf numFmtId="0" fontId="11" fillId="10" borderId="5" applyAlignment="1" pivotButton="0" quotePrefix="0" xfId="0">
      <alignment horizontal="center" vertical="center"/>
    </xf>
    <xf numFmtId="164" fontId="15" fillId="10" borderId="5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19" fillId="9" borderId="5" applyAlignment="1" pivotButton="0" quotePrefix="0" xfId="0">
      <alignment horizontal="center" vertical="center"/>
    </xf>
    <xf numFmtId="0" fontId="15" fillId="9" borderId="5" applyAlignment="1" pivotButton="0" quotePrefix="0" xfId="0">
      <alignment horizontal="left" vertical="center"/>
    </xf>
    <xf numFmtId="0" fontId="20" fillId="9" borderId="5" applyAlignment="1" pivotButton="0" quotePrefix="0" xfId="0">
      <alignment horizontal="left" vertical="center"/>
    </xf>
    <xf numFmtId="0" fontId="0" fillId="9" borderId="5" applyAlignment="1" pivotButton="0" quotePrefix="0" xfId="0">
      <alignment horizontal="left" vertical="center" wrapText="1"/>
    </xf>
    <xf numFmtId="0" fontId="19" fillId="10" borderId="5" applyAlignment="1" pivotButton="0" quotePrefix="0" xfId="0">
      <alignment horizontal="center" vertical="center"/>
    </xf>
    <xf numFmtId="0" fontId="15" fillId="10" borderId="5" applyAlignment="1" pivotButton="0" quotePrefix="0" xfId="0">
      <alignment horizontal="left" vertical="center"/>
    </xf>
    <xf numFmtId="0" fontId="20" fillId="10" borderId="5" applyAlignment="1" pivotButton="0" quotePrefix="0" xfId="0">
      <alignment horizontal="left" vertical="center"/>
    </xf>
    <xf numFmtId="0" fontId="0" fillId="10" borderId="5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center" vertical="center"/>
    </xf>
    <xf numFmtId="0" fontId="21" fillId="12" borderId="5" applyAlignment="1" pivotButton="0" quotePrefix="0" xfId="0">
      <alignment horizontal="center" vertical="center"/>
    </xf>
    <xf numFmtId="0" fontId="15" fillId="12" borderId="5" applyAlignment="1" pivotButton="0" quotePrefix="0" xfId="0">
      <alignment horizontal="left" vertical="center"/>
    </xf>
    <xf numFmtId="0" fontId="22" fillId="12" borderId="5" applyAlignment="1" pivotButton="0" quotePrefix="0" xfId="0">
      <alignment horizontal="center" vertical="center"/>
    </xf>
    <xf numFmtId="0" fontId="15" fillId="12" borderId="5" applyAlignment="1" pivotButton="0" quotePrefix="0" xfId="0">
      <alignment horizontal="center" vertical="center"/>
    </xf>
    <xf numFmtId="164" fontId="15" fillId="12" borderId="5" applyAlignment="1" pivotButton="0" quotePrefix="0" xfId="0">
      <alignment horizontal="right" vertical="center"/>
    </xf>
    <xf numFmtId="0" fontId="21" fillId="9" borderId="5" applyAlignment="1" pivotButton="0" quotePrefix="0" xfId="0">
      <alignment horizontal="center" vertical="center"/>
    </xf>
    <xf numFmtId="0" fontId="22" fillId="9" borderId="5" applyAlignment="1" pivotButton="0" quotePrefix="0" xfId="0">
      <alignment horizontal="center" vertical="center"/>
    </xf>
    <xf numFmtId="0" fontId="21" fillId="10" borderId="5" applyAlignment="1" pivotButton="0" quotePrefix="0" xfId="0">
      <alignment horizontal="center" vertical="center"/>
    </xf>
    <xf numFmtId="0" fontId="22" fillId="10" borderId="5" applyAlignment="1" pivotButton="0" quotePrefix="0" xfId="0">
      <alignment horizontal="center" vertical="center"/>
    </xf>
    <xf numFmtId="0" fontId="16" fillId="5" borderId="5" applyAlignment="1" pivotButton="0" quotePrefix="0" xfId="0">
      <alignment horizontal="center" vertical="center"/>
    </xf>
    <xf numFmtId="0" fontId="15" fillId="5" borderId="5" applyAlignment="1" pivotButton="0" quotePrefix="0" xfId="0">
      <alignment horizontal="left" vertical="center"/>
    </xf>
    <xf numFmtId="0" fontId="23" fillId="5" borderId="5" applyAlignment="1" pivotButton="0" quotePrefix="0" xfId="0">
      <alignment horizontal="center" vertical="center"/>
    </xf>
    <xf numFmtId="0" fontId="15" fillId="5" borderId="5" applyAlignment="1" pivotButton="0" quotePrefix="0" xfId="0">
      <alignment horizontal="center" vertical="center"/>
    </xf>
    <xf numFmtId="164" fontId="15" fillId="5" borderId="5" applyAlignment="1" pivotButton="0" quotePrefix="0" xfId="0">
      <alignment horizontal="right" vertical="center"/>
    </xf>
    <xf numFmtId="0" fontId="16" fillId="9" borderId="5" applyAlignment="1" pivotButton="0" quotePrefix="0" xfId="0">
      <alignment horizontal="center" vertical="center"/>
    </xf>
    <xf numFmtId="0" fontId="23" fillId="9" borderId="5" applyAlignment="1" pivotButton="0" quotePrefix="0" xfId="0">
      <alignment horizontal="center" vertical="center"/>
    </xf>
    <xf numFmtId="0" fontId="16" fillId="10" borderId="5" applyAlignment="1" pivotButton="0" quotePrefix="0" xfId="0">
      <alignment horizontal="center" vertical="center"/>
    </xf>
    <xf numFmtId="0" fontId="23" fillId="10" borderId="5" applyAlignment="1" pivotButton="0" quotePrefix="0" xfId="0">
      <alignment horizontal="center" vertical="center"/>
    </xf>
    <xf numFmtId="0" fontId="24" fillId="11" borderId="5" applyAlignment="1" pivotButton="0" quotePrefix="0" xfId="0">
      <alignment horizontal="center" vertical="center"/>
    </xf>
    <xf numFmtId="0" fontId="15" fillId="11" borderId="5" applyAlignment="1" pivotButton="0" quotePrefix="0" xfId="0">
      <alignment horizontal="left" vertical="center"/>
    </xf>
    <xf numFmtId="0" fontId="25" fillId="11" borderId="5" applyAlignment="1" pivotButton="0" quotePrefix="0" xfId="0">
      <alignment horizontal="center" vertical="center"/>
    </xf>
    <xf numFmtId="0" fontId="15" fillId="11" borderId="5" applyAlignment="1" pivotButton="0" quotePrefix="0" xfId="0">
      <alignment horizontal="center" vertical="center"/>
    </xf>
    <xf numFmtId="164" fontId="15" fillId="11" borderId="5" applyAlignment="1" pivotButton="0" quotePrefix="0" xfId="0">
      <alignment horizontal="right" vertical="center"/>
    </xf>
    <xf numFmtId="0" fontId="24" fillId="9" borderId="5" applyAlignment="1" pivotButton="0" quotePrefix="0" xfId="0">
      <alignment horizontal="center" vertical="center"/>
    </xf>
    <xf numFmtId="0" fontId="25" fillId="9" borderId="5" applyAlignment="1" pivotButton="0" quotePrefix="0" xfId="0">
      <alignment horizontal="center" vertical="center"/>
    </xf>
    <xf numFmtId="0" fontId="11" fillId="3" borderId="5" applyAlignment="1" pivotButton="0" quotePrefix="0" xfId="0">
      <alignment horizontal="center" vertical="center"/>
    </xf>
    <xf numFmtId="0" fontId="15" fillId="3" borderId="5" applyAlignment="1" pivotButton="0" quotePrefix="0" xfId="0">
      <alignment horizontal="left" vertical="center"/>
    </xf>
    <xf numFmtId="0" fontId="26" fillId="3" borderId="5" applyAlignment="1" pivotButton="0" quotePrefix="0" xfId="0">
      <alignment horizontal="center" vertical="center"/>
    </xf>
    <xf numFmtId="0" fontId="15" fillId="3" borderId="5" applyAlignment="1" pivotButton="0" quotePrefix="0" xfId="0">
      <alignment horizontal="center" vertical="center"/>
    </xf>
    <xf numFmtId="164" fontId="15" fillId="3" borderId="5" applyAlignment="1" pivotButton="0" quotePrefix="0" xfId="0">
      <alignment horizontal="right" vertical="center"/>
    </xf>
    <xf numFmtId="0" fontId="26" fillId="9" borderId="5" applyAlignment="1" pivotButton="0" quotePrefix="0" xfId="0">
      <alignment horizontal="center" vertical="center"/>
    </xf>
    <xf numFmtId="0" fontId="26" fillId="10" borderId="5" applyAlignment="1" pivotButton="0" quotePrefix="0" xfId="0">
      <alignment horizontal="center" vertical="center"/>
    </xf>
    <xf numFmtId="0" fontId="27" fillId="7" borderId="5" applyAlignment="1" pivotButton="0" quotePrefix="0" xfId="0">
      <alignment horizontal="center" vertical="center"/>
    </xf>
    <xf numFmtId="0" fontId="15" fillId="7" borderId="5" applyAlignment="1" pivotButton="0" quotePrefix="0" xfId="0">
      <alignment horizontal="left" vertical="center"/>
    </xf>
    <xf numFmtId="0" fontId="28" fillId="7" borderId="5" applyAlignment="1" pivotButton="0" quotePrefix="0" xfId="0">
      <alignment horizontal="center" vertical="center"/>
    </xf>
    <xf numFmtId="0" fontId="15" fillId="7" borderId="5" applyAlignment="1" pivotButton="0" quotePrefix="0" xfId="0">
      <alignment horizontal="center" vertical="center"/>
    </xf>
    <xf numFmtId="164" fontId="15" fillId="7" borderId="5" applyAlignment="1" pivotButton="0" quotePrefix="0" xfId="0">
      <alignment horizontal="right" vertical="center"/>
    </xf>
    <xf numFmtId="0" fontId="27" fillId="10" borderId="5" applyAlignment="1" pivotButton="0" quotePrefix="0" xfId="0">
      <alignment horizontal="center" vertical="center"/>
    </xf>
    <xf numFmtId="0" fontId="28" fillId="10" borderId="5" applyAlignment="1" pivotButton="0" quotePrefix="0" xfId="0">
      <alignment horizontal="center" vertical="center"/>
    </xf>
    <xf numFmtId="0" fontId="27" fillId="9" borderId="5" applyAlignment="1" pivotButton="0" quotePrefix="0" xfId="0">
      <alignment horizontal="center" vertical="center"/>
    </xf>
    <xf numFmtId="0" fontId="28" fillId="9" borderId="5" applyAlignment="1" pivotButton="0" quotePrefix="0" xfId="0">
      <alignment horizontal="center" vertical="center"/>
    </xf>
    <xf numFmtId="0" fontId="29" fillId="8" borderId="1" applyAlignment="1" pivotButton="0" quotePrefix="0" xfId="0">
      <alignment horizontal="center" vertical="center"/>
    </xf>
    <xf numFmtId="0" fontId="29" fillId="13" borderId="7" applyAlignment="1" pivotButton="0" quotePrefix="0" xfId="0">
      <alignment horizontal="center" vertical="center"/>
    </xf>
    <xf numFmtId="0" fontId="3" fillId="13" borderId="7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164" fontId="11" fillId="3" borderId="1" applyAlignment="1" pivotButton="0" quotePrefix="0" xfId="0">
      <alignment horizontal="right" vertical="center"/>
    </xf>
    <xf numFmtId="0" fontId="18" fillId="11" borderId="7" applyAlignment="1" pivotButton="0" quotePrefix="0" xfId="0">
      <alignment horizontal="center" vertical="center"/>
    </xf>
    <xf numFmtId="164" fontId="18" fillId="11" borderId="7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164" fontId="3" fillId="13" borderId="7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0" fontId="30" fillId="3" borderId="8" applyAlignment="1" pivotButton="0" quotePrefix="0" xfId="0">
      <alignment horizontal="left" vertical="center"/>
    </xf>
    <xf numFmtId="164" fontId="30" fillId="3" borderId="8" applyAlignment="1" pivotButton="0" quotePrefix="0" xfId="0">
      <alignment horizontal="right" vertical="center"/>
    </xf>
    <xf numFmtId="0" fontId="3" fillId="4" borderId="9" applyAlignment="1" pivotButton="0" quotePrefix="0" xfId="0">
      <alignment horizontal="left" vertical="center"/>
    </xf>
    <xf numFmtId="0" fontId="30" fillId="5" borderId="10" applyAlignment="1" pivotButton="0" quotePrefix="0" xfId="0">
      <alignment horizontal="left" vertical="center"/>
    </xf>
    <xf numFmtId="164" fontId="30" fillId="5" borderId="10" applyAlignment="1" pivotButton="0" quotePrefix="0" xfId="0">
      <alignment horizontal="right" vertical="center"/>
    </xf>
    <xf numFmtId="0" fontId="3" fillId="6" borderId="11" applyAlignment="1" pivotButton="0" quotePrefix="0" xfId="0">
      <alignment horizontal="left" vertical="center"/>
    </xf>
    <xf numFmtId="164" fontId="3" fillId="6" borderId="11" applyAlignment="1" pivotButton="0" quotePrefix="0" xfId="0">
      <alignment horizontal="right" vertical="center"/>
    </xf>
    <xf numFmtId="0" fontId="30" fillId="11" borderId="12" applyAlignment="1" pivotButton="0" quotePrefix="0" xfId="0">
      <alignment horizontal="left" vertical="center"/>
    </xf>
    <xf numFmtId="164" fontId="30" fillId="11" borderId="12" applyAlignment="1" pivotButton="0" quotePrefix="0" xfId="0">
      <alignment horizontal="right" vertical="center"/>
    </xf>
    <xf numFmtId="0" fontId="29" fillId="2" borderId="1" applyAlignment="1" pivotButton="0" quotePrefix="0" xfId="0">
      <alignment horizontal="left" vertical="center"/>
    </xf>
    <xf numFmtId="0" fontId="15" fillId="9" borderId="5" applyAlignment="1" pivotButton="0" quotePrefix="0" xfId="0">
      <alignment horizontal="left" vertical="center" wrapText="1"/>
    </xf>
    <xf numFmtId="0" fontId="15" fillId="10" borderId="5" applyAlignment="1" pivotButton="0" quotePrefix="0" xfId="0">
      <alignment horizontal="left" vertical="center" wrapText="1"/>
    </xf>
    <xf numFmtId="0" fontId="29" fillId="6" borderId="11" applyAlignment="1" pivotButton="0" quotePrefix="0" xfId="0">
      <alignment horizontal="left" vertical="center"/>
    </xf>
    <xf numFmtId="0" fontId="29" fillId="8" borderId="13" applyAlignment="1" pivotButton="0" quotePrefix="0" xfId="0">
      <alignment horizontal="left" vertical="center"/>
    </xf>
    <xf numFmtId="0" fontId="29" fillId="13" borderId="7" applyAlignment="1" pivotButton="0" quotePrefix="0" xfId="0">
      <alignment horizontal="left" vertical="center"/>
    </xf>
    <xf numFmtId="0" fontId="29" fillId="14" borderId="14" applyAlignment="1" pivotButton="0" quotePrefix="0" xfId="0">
      <alignment horizontal="left" vertical="center"/>
    </xf>
    <xf numFmtId="0" fontId="29" fillId="4" borderId="9" applyAlignment="1" pivotButton="0" quotePrefix="0" xfId="0">
      <alignment horizontal="left" vertical="center"/>
    </xf>
    <xf numFmtId="0" fontId="31" fillId="1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B2:J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  <col width="22" customWidth="1" min="8" max="8"/>
    <col width="16" customWidth="1" min="9" max="9"/>
    <col width="16" customWidth="1" min="10" max="10"/>
    <col width="3" customWidth="1" min="11" max="11"/>
  </cols>
  <sheetData>
    <row r="1" ht="8" customHeight="1"/>
    <row r="2" ht="45" customHeight="1">
      <c r="B2" s="1" t="inlineStr">
        <is>
          <t>COMPTABILITÉ SIMPLIFIÉE — EXERCICE 2026</t>
        </is>
      </c>
    </row>
    <row r="3" ht="25" customHeight="1">
      <c r="B3" s="2" t="inlineStr">
        <is>
          <t>Généré le 04/03/2026 — Exercice fiscal 2026</t>
        </is>
      </c>
    </row>
    <row r="4" ht="8" customHeight="1"/>
    <row r="5" ht="8" customHeight="1"/>
    <row r="6" ht="28" customHeight="1">
      <c r="B6" s="3" t="inlineStr">
        <is>
          <t>💰 CHIFFRE D'AFFAIRES</t>
        </is>
      </c>
      <c r="C6" s="4" t="n"/>
      <c r="D6" s="5" t="inlineStr">
        <is>
          <t>📤 TOTAL CHARGES</t>
        </is>
      </c>
      <c r="E6" s="6" t="n"/>
      <c r="H6" s="7" t="inlineStr">
        <is>
          <t>📈 RÉSULTAT NET</t>
        </is>
      </c>
      <c r="I6" s="8" t="n"/>
    </row>
    <row r="7" ht="32" customHeight="1">
      <c r="B7" s="9">
        <f>Journaux!K4</f>
        <v/>
      </c>
      <c r="C7" s="4" t="n"/>
      <c r="D7" s="10">
        <f>Journaux!L4</f>
        <v/>
      </c>
      <c r="E7" s="6" t="n"/>
      <c r="H7" s="11">
        <f>Journaux!M4</f>
        <v/>
      </c>
      <c r="I7" s="8" t="n"/>
    </row>
    <row r="8" ht="22" customHeight="1">
      <c r="B8" s="4" t="n"/>
      <c r="C8" s="4" t="n"/>
      <c r="D8" s="6" t="n"/>
      <c r="E8" s="6" t="n"/>
      <c r="H8" s="8" t="n"/>
      <c r="I8" s="8" t="n"/>
    </row>
    <row r="9" ht="8" customHeight="1">
      <c r="B9" s="12" t="inlineStr">
        <is>
          <t>Mois : Mars 2026</t>
        </is>
      </c>
      <c r="C9" s="4" t="n"/>
      <c r="D9" s="13" t="inlineStr">
        <is>
          <t>Mois : Mars 2026</t>
        </is>
      </c>
      <c r="E9" s="6" t="n"/>
      <c r="H9" s="14" t="inlineStr">
        <is>
          <t>Mois : Mars 2026</t>
        </is>
      </c>
      <c r="I9" s="8" t="n"/>
    </row>
    <row r="10" ht="22" customHeight="1"/>
    <row r="11" ht="8" customHeight="1"/>
    <row r="12" ht="28" customHeight="1">
      <c r="B12" s="15" t="inlineStr">
        <is>
          <t>📊 RÉCAPITULATIF ANNUEL PAR MOIS</t>
        </is>
      </c>
    </row>
    <row r="13" ht="22" customHeight="1">
      <c r="B13" s="16" t="inlineStr">
        <is>
          <t>Mois</t>
        </is>
      </c>
      <c r="C13" s="16" t="inlineStr">
        <is>
          <t>Produits (€)</t>
        </is>
      </c>
      <c r="D13" s="16" t="inlineStr">
        <is>
          <t>Charges (€)</t>
        </is>
      </c>
      <c r="E13" s="16" t="inlineStr">
        <is>
          <t>Résultat (€)</t>
        </is>
      </c>
      <c r="F13" s="16" t="inlineStr">
        <is>
          <t>Trésorerie (€)</t>
        </is>
      </c>
      <c r="H13" s="16" t="inlineStr">
        <is>
          <t>% Marge</t>
        </is>
      </c>
    </row>
    <row r="14" ht="20" customHeight="1">
      <c r="B14" s="17" t="inlineStr">
        <is>
          <t>Janvier</t>
        </is>
      </c>
      <c r="C14" s="18">
        <f>Journaux!K2</f>
        <v/>
      </c>
      <c r="D14" s="18">
        <f>Journaux!L2</f>
        <v/>
      </c>
      <c r="E14" s="18">
        <f>Journaux!M2</f>
        <v/>
      </c>
      <c r="F14" s="18">
        <f>Journaux!N2</f>
        <v/>
      </c>
      <c r="H14" s="19">
        <f>IFERROR(E14/C14*100,0)</f>
        <v/>
      </c>
    </row>
    <row r="15" ht="20" customHeight="1">
      <c r="B15" s="20" t="inlineStr">
        <is>
          <t>Février</t>
        </is>
      </c>
      <c r="C15" s="21">
        <f>Journaux!K3</f>
        <v/>
      </c>
      <c r="D15" s="21">
        <f>Journaux!L3</f>
        <v/>
      </c>
      <c r="E15" s="21">
        <f>Journaux!M3</f>
        <v/>
      </c>
      <c r="F15" s="21">
        <f>Journaux!N3</f>
        <v/>
      </c>
      <c r="H15" s="22">
        <f>IFERROR(E15/C15*100,0)</f>
        <v/>
      </c>
    </row>
    <row r="16" ht="20" customHeight="1">
      <c r="B16" s="17" t="inlineStr">
        <is>
          <t>Mars</t>
        </is>
      </c>
      <c r="C16" s="18">
        <f>Journaux!K4</f>
        <v/>
      </c>
      <c r="D16" s="18">
        <f>Journaux!L4</f>
        <v/>
      </c>
      <c r="E16" s="18">
        <f>Journaux!M4</f>
        <v/>
      </c>
      <c r="F16" s="18">
        <f>Journaux!N4</f>
        <v/>
      </c>
      <c r="H16" s="19">
        <f>IFERROR(E16/C16*100,0)</f>
        <v/>
      </c>
    </row>
    <row r="17" ht="20" customHeight="1">
      <c r="B17" s="20" t="inlineStr">
        <is>
          <t>Avril</t>
        </is>
      </c>
      <c r="C17" s="21">
        <f>Journaux!K5</f>
        <v/>
      </c>
      <c r="D17" s="21">
        <f>Journaux!L5</f>
        <v/>
      </c>
      <c r="E17" s="21">
        <f>Journaux!M5</f>
        <v/>
      </c>
      <c r="F17" s="21">
        <f>Journaux!N5</f>
        <v/>
      </c>
      <c r="H17" s="22">
        <f>IFERROR(E17/C17*100,0)</f>
        <v/>
      </c>
    </row>
    <row r="18" ht="20" customHeight="1">
      <c r="B18" s="17" t="inlineStr">
        <is>
          <t>Mai</t>
        </is>
      </c>
      <c r="C18" s="18">
        <f>Journaux!K6</f>
        <v/>
      </c>
      <c r="D18" s="18">
        <f>Journaux!L6</f>
        <v/>
      </c>
      <c r="E18" s="18">
        <f>Journaux!M6</f>
        <v/>
      </c>
      <c r="F18" s="18">
        <f>Journaux!N6</f>
        <v/>
      </c>
      <c r="H18" s="19">
        <f>IFERROR(E18/C18*100,0)</f>
        <v/>
      </c>
    </row>
    <row r="19" ht="20" customHeight="1">
      <c r="B19" s="20" t="inlineStr">
        <is>
          <t>Juin</t>
        </is>
      </c>
      <c r="C19" s="21">
        <f>Journaux!K7</f>
        <v/>
      </c>
      <c r="D19" s="21">
        <f>Journaux!L7</f>
        <v/>
      </c>
      <c r="E19" s="21">
        <f>Journaux!M7</f>
        <v/>
      </c>
      <c r="F19" s="21">
        <f>Journaux!N7</f>
        <v/>
      </c>
      <c r="H19" s="22">
        <f>IFERROR(E19/C19*100,0)</f>
        <v/>
      </c>
    </row>
    <row r="20" ht="20" customHeight="1">
      <c r="B20" s="17" t="inlineStr">
        <is>
          <t>Juillet</t>
        </is>
      </c>
      <c r="C20" s="18">
        <f>Journaux!K8</f>
        <v/>
      </c>
      <c r="D20" s="18">
        <f>Journaux!L8</f>
        <v/>
      </c>
      <c r="E20" s="18">
        <f>Journaux!M8</f>
        <v/>
      </c>
      <c r="F20" s="18">
        <f>Journaux!N8</f>
        <v/>
      </c>
      <c r="H20" s="19">
        <f>IFERROR(E20/C20*100,0)</f>
        <v/>
      </c>
    </row>
    <row r="21" ht="20" customHeight="1">
      <c r="B21" s="20" t="inlineStr">
        <is>
          <t>Août</t>
        </is>
      </c>
      <c r="C21" s="21">
        <f>Journaux!K9</f>
        <v/>
      </c>
      <c r="D21" s="21">
        <f>Journaux!L9</f>
        <v/>
      </c>
      <c r="E21" s="21">
        <f>Journaux!M9</f>
        <v/>
      </c>
      <c r="F21" s="21">
        <f>Journaux!N9</f>
        <v/>
      </c>
      <c r="H21" s="22">
        <f>IFERROR(E21/C21*100,0)</f>
        <v/>
      </c>
    </row>
    <row r="22" ht="20" customHeight="1">
      <c r="B22" s="17" t="inlineStr">
        <is>
          <t>Septembre</t>
        </is>
      </c>
      <c r="C22" s="18">
        <f>Journaux!K10</f>
        <v/>
      </c>
      <c r="D22" s="18">
        <f>Journaux!L10</f>
        <v/>
      </c>
      <c r="E22" s="18">
        <f>Journaux!M10</f>
        <v/>
      </c>
      <c r="F22" s="18">
        <f>Journaux!N10</f>
        <v/>
      </c>
      <c r="H22" s="19">
        <f>IFERROR(E22/C22*100,0)</f>
        <v/>
      </c>
    </row>
    <row r="23" ht="20" customHeight="1">
      <c r="B23" s="20" t="inlineStr">
        <is>
          <t>Octobre</t>
        </is>
      </c>
      <c r="C23" s="21">
        <f>Journaux!K11</f>
        <v/>
      </c>
      <c r="D23" s="21">
        <f>Journaux!L11</f>
        <v/>
      </c>
      <c r="E23" s="21">
        <f>Journaux!M11</f>
        <v/>
      </c>
      <c r="F23" s="21">
        <f>Journaux!N11</f>
        <v/>
      </c>
      <c r="H23" s="22">
        <f>IFERROR(E23/C23*100,0)</f>
        <v/>
      </c>
    </row>
    <row r="24" ht="20" customHeight="1">
      <c r="B24" s="17" t="inlineStr">
        <is>
          <t>Novembre</t>
        </is>
      </c>
      <c r="C24" s="18">
        <f>Journaux!K12</f>
        <v/>
      </c>
      <c r="D24" s="18">
        <f>Journaux!L12</f>
        <v/>
      </c>
      <c r="E24" s="18">
        <f>Journaux!M12</f>
        <v/>
      </c>
      <c r="F24" s="18">
        <f>Journaux!N12</f>
        <v/>
      </c>
      <c r="H24" s="19">
        <f>IFERROR(E24/C24*100,0)</f>
        <v/>
      </c>
    </row>
    <row r="25" ht="20" customHeight="1">
      <c r="B25" s="20" t="inlineStr">
        <is>
          <t>Décembre</t>
        </is>
      </c>
      <c r="C25" s="21">
        <f>Journaux!K13</f>
        <v/>
      </c>
      <c r="D25" s="21">
        <f>Journaux!L13</f>
        <v/>
      </c>
      <c r="E25" s="21">
        <f>Journaux!M13</f>
        <v/>
      </c>
      <c r="F25" s="21">
        <f>Journaux!N13</f>
        <v/>
      </c>
      <c r="H25" s="22">
        <f>IFERROR(E25/C25*100,0)</f>
        <v/>
      </c>
    </row>
    <row r="26" ht="24" customHeight="1">
      <c r="B26" s="23" t="inlineStr">
        <is>
          <t>TOTAL ANNUEL</t>
        </is>
      </c>
      <c r="C26" s="24">
        <f>SUM(C14:C25)</f>
        <v/>
      </c>
      <c r="D26" s="24">
        <f>SUM(D14:D25)</f>
        <v/>
      </c>
      <c r="E26" s="24">
        <f>SUM(E14:E25)</f>
        <v/>
      </c>
      <c r="F26" s="24">
        <f>SUM(F14:F25)</f>
        <v/>
      </c>
      <c r="H26" s="25">
        <f>IFERROR(E26/C26*100,0)</f>
        <v/>
      </c>
    </row>
  </sheetData>
  <mergeCells count="12">
    <mergeCell ref="B2:J2"/>
    <mergeCell ref="B3:J3"/>
    <mergeCell ref="B6:C6"/>
    <mergeCell ref="B7:C8"/>
    <mergeCell ref="B9:C9"/>
    <mergeCell ref="D6:E6"/>
    <mergeCell ref="D7:E8"/>
    <mergeCell ref="D9:E9"/>
    <mergeCell ref="H6:I6"/>
    <mergeCell ref="H7:I8"/>
    <mergeCell ref="H9:I9"/>
    <mergeCell ref="B12:I12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N15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40" customHeight="1">
      <c r="A1" s="26" t="inlineStr">
        <is>
          <t>JOURNAUX MENSUELS — 2026</t>
        </is>
      </c>
    </row>
    <row r="2" ht="22" customHeight="1">
      <c r="A2" s="27" t="inlineStr">
        <is>
          <t>N°</t>
        </is>
      </c>
      <c r="B2" s="27" t="inlineStr">
        <is>
          <t>Mois</t>
        </is>
      </c>
      <c r="C2" s="27" t="inlineStr">
        <is>
          <t>Ventes (€)</t>
        </is>
      </c>
      <c r="D2" s="27" t="inlineStr">
        <is>
          <t>Prestations (€)</t>
        </is>
      </c>
      <c r="E2" s="27" t="inlineStr">
        <is>
          <t>Autres prod. (€)</t>
        </is>
      </c>
      <c r="F2" s="27" t="inlineStr">
        <is>
          <t>Achats (€)</t>
        </is>
      </c>
      <c r="G2" s="27" t="inlineStr">
        <is>
          <t>Salaires (€)</t>
        </is>
      </c>
      <c r="H2" s="27" t="inlineStr">
        <is>
          <t>Loyer (€)</t>
        </is>
      </c>
      <c r="I2" s="27" t="inlineStr">
        <is>
          <t>Charges soc. (€)</t>
        </is>
      </c>
      <c r="J2" s="27" t="inlineStr">
        <is>
          <t>Autres ch. (€)</t>
        </is>
      </c>
      <c r="K2" s="27" t="inlineStr">
        <is>
          <t>Total Produits (€)</t>
        </is>
      </c>
      <c r="L2" s="27" t="inlineStr">
        <is>
          <t>Total Charges (€)</t>
        </is>
      </c>
      <c r="M2" s="27" t="inlineStr">
        <is>
          <t>Résultat (€)</t>
        </is>
      </c>
      <c r="N2" s="27" t="inlineStr">
        <is>
          <t>Trésorerie (€)</t>
        </is>
      </c>
    </row>
    <row r="3" ht="22" customHeight="1">
      <c r="A3" s="28" t="n">
        <v>1</v>
      </c>
      <c r="B3" s="29" t="inlineStr">
        <is>
          <t>Janvier</t>
        </is>
      </c>
      <c r="C3" s="30" t="n">
        <v>16648.65</v>
      </c>
      <c r="D3" s="30" t="n">
        <v>4127.33</v>
      </c>
      <c r="E3" s="30" t="n">
        <v>1638.52</v>
      </c>
      <c r="F3" s="30" t="n">
        <v>4862.47</v>
      </c>
      <c r="G3" s="30" t="n">
        <v>5276.08</v>
      </c>
      <c r="H3" s="30" t="n">
        <v>1728.27</v>
      </c>
      <c r="I3" s="30" t="n">
        <v>2331.43</v>
      </c>
      <c r="J3" s="30" t="n">
        <v>1104.74</v>
      </c>
      <c r="K3" s="31">
        <f>C3+D3+E3</f>
        <v/>
      </c>
      <c r="L3" s="32">
        <f>F3+G3+H3+I3+J3</f>
        <v/>
      </c>
      <c r="M3" s="33">
        <f>K3-L3</f>
        <v/>
      </c>
      <c r="N3" s="34">
        <f>15000.0+M3</f>
        <v/>
      </c>
    </row>
    <row r="4" ht="22" customHeight="1">
      <c r="A4" s="35" t="n">
        <v>2</v>
      </c>
      <c r="B4" s="36" t="inlineStr">
        <is>
          <t>Février</t>
        </is>
      </c>
      <c r="C4" s="37" t="n">
        <v>15354.44</v>
      </c>
      <c r="D4" s="37" t="n">
        <v>8388.450000000001</v>
      </c>
      <c r="E4" s="37" t="n">
        <v>399.5</v>
      </c>
      <c r="F4" s="37" t="n">
        <v>4110.63</v>
      </c>
      <c r="G4" s="37" t="n">
        <v>5838.86</v>
      </c>
      <c r="H4" s="37" t="n">
        <v>1656.81</v>
      </c>
      <c r="I4" s="37" t="n">
        <v>1432.92</v>
      </c>
      <c r="J4" s="37" t="n">
        <v>1342.82</v>
      </c>
      <c r="K4" s="31">
        <f>C4+D4+E4</f>
        <v/>
      </c>
      <c r="L4" s="32">
        <f>F4+G4+H4+I4+J4</f>
        <v/>
      </c>
      <c r="M4" s="33">
        <f>K4-L4</f>
        <v/>
      </c>
      <c r="N4" s="34">
        <f>N3+M4</f>
        <v/>
      </c>
    </row>
    <row r="5" ht="22" customHeight="1">
      <c r="A5" s="28" t="n">
        <v>3</v>
      </c>
      <c r="B5" s="29" t="inlineStr">
        <is>
          <t>Mars</t>
        </is>
      </c>
      <c r="C5" s="30" t="n">
        <v>20059.09</v>
      </c>
      <c r="D5" s="30" t="n">
        <v>9096.700000000001</v>
      </c>
      <c r="E5" s="30" t="n">
        <v>1852.04</v>
      </c>
      <c r="F5" s="30" t="n">
        <v>4858.36</v>
      </c>
      <c r="G5" s="30" t="n">
        <v>8279.09</v>
      </c>
      <c r="H5" s="30" t="n">
        <v>901.75</v>
      </c>
      <c r="I5" s="30" t="n">
        <v>2157.68</v>
      </c>
      <c r="J5" s="30" t="n">
        <v>648.91</v>
      </c>
      <c r="K5" s="31">
        <f>C5+D5+E5</f>
        <v/>
      </c>
      <c r="L5" s="32">
        <f>F5+G5+H5+I5+J5</f>
        <v/>
      </c>
      <c r="M5" s="33">
        <f>K5-L5</f>
        <v/>
      </c>
      <c r="N5" s="34">
        <f>N4+M5</f>
        <v/>
      </c>
    </row>
    <row r="6" ht="22" customHeight="1">
      <c r="A6" s="35" t="n">
        <v>4</v>
      </c>
      <c r="B6" s="36" t="inlineStr">
        <is>
          <t>Avril</t>
        </is>
      </c>
      <c r="C6" s="37" t="n">
        <v>16549.26</v>
      </c>
      <c r="D6" s="37" t="n">
        <v>6080.21</v>
      </c>
      <c r="E6" s="37" t="n">
        <v>935.64</v>
      </c>
      <c r="F6" s="37" t="n">
        <v>4864.21</v>
      </c>
      <c r="G6" s="37" t="n">
        <v>8793.16</v>
      </c>
      <c r="H6" s="37" t="n">
        <v>1889.51</v>
      </c>
      <c r="I6" s="37" t="n">
        <v>1317.72</v>
      </c>
      <c r="J6" s="37" t="n">
        <v>853.72</v>
      </c>
      <c r="K6" s="31">
        <f>C6+D6+E6</f>
        <v/>
      </c>
      <c r="L6" s="32">
        <f>F6+G6+H6+I6+J6</f>
        <v/>
      </c>
      <c r="M6" s="33">
        <f>K6-L6</f>
        <v/>
      </c>
      <c r="N6" s="34">
        <f>N5+M6</f>
        <v/>
      </c>
    </row>
    <row r="7" ht="22" customHeight="1">
      <c r="A7" s="28" t="n">
        <v>5</v>
      </c>
      <c r="B7" s="29" t="inlineStr">
        <is>
          <t>Mai</t>
        </is>
      </c>
      <c r="C7" s="30" t="n">
        <v>24982.51</v>
      </c>
      <c r="D7" s="30" t="n">
        <v>7315.67</v>
      </c>
      <c r="E7" s="30" t="n">
        <v>32.1</v>
      </c>
      <c r="F7" s="30" t="n">
        <v>5476.46</v>
      </c>
      <c r="G7" s="30" t="n">
        <v>3496.14</v>
      </c>
      <c r="H7" s="30" t="n">
        <v>1347.49</v>
      </c>
      <c r="I7" s="30" t="n">
        <v>2526.69</v>
      </c>
      <c r="J7" s="30" t="n">
        <v>992.42</v>
      </c>
      <c r="K7" s="31">
        <f>C7+D7+E7</f>
        <v/>
      </c>
      <c r="L7" s="32">
        <f>F7+G7+H7+I7+J7</f>
        <v/>
      </c>
      <c r="M7" s="33">
        <f>K7-L7</f>
        <v/>
      </c>
      <c r="N7" s="34">
        <f>N6+M7</f>
        <v/>
      </c>
    </row>
    <row r="8" ht="22" customHeight="1">
      <c r="A8" s="35" t="n">
        <v>6</v>
      </c>
      <c r="B8" s="36" t="inlineStr">
        <is>
          <t>Juin</t>
        </is>
      </c>
      <c r="C8" s="37" t="n">
        <v>13232.34</v>
      </c>
      <c r="D8" s="37" t="n">
        <v>4929.87</v>
      </c>
      <c r="E8" s="37" t="n">
        <v>778.76</v>
      </c>
      <c r="F8" s="37" t="n">
        <v>4115.38</v>
      </c>
      <c r="G8" s="37" t="n">
        <v>5488.35</v>
      </c>
      <c r="H8" s="37" t="n">
        <v>1628.38</v>
      </c>
      <c r="I8" s="37" t="n">
        <v>2670.43</v>
      </c>
      <c r="J8" s="37" t="n">
        <v>668.92</v>
      </c>
      <c r="K8" s="31">
        <f>C8+D8+E8</f>
        <v/>
      </c>
      <c r="L8" s="32">
        <f>F8+G8+H8+I8+J8</f>
        <v/>
      </c>
      <c r="M8" s="33">
        <f>K8-L8</f>
        <v/>
      </c>
      <c r="N8" s="34">
        <f>N7+M8</f>
        <v/>
      </c>
    </row>
    <row r="9" ht="22" customHeight="1">
      <c r="A9" s="28" t="n">
        <v>7</v>
      </c>
      <c r="B9" s="29" t="inlineStr">
        <is>
          <t>Juillet</t>
        </is>
      </c>
      <c r="C9" s="30" t="n">
        <v>8877.59</v>
      </c>
      <c r="D9" s="30" t="n">
        <v>5817.68</v>
      </c>
      <c r="E9" s="30" t="n">
        <v>1389.9</v>
      </c>
      <c r="F9" s="30" t="n">
        <v>5359.29</v>
      </c>
      <c r="G9" s="30" t="n">
        <v>4360.44</v>
      </c>
      <c r="H9" s="30" t="n">
        <v>886.85</v>
      </c>
      <c r="I9" s="30" t="n">
        <v>1422.36</v>
      </c>
      <c r="J9" s="30" t="n">
        <v>1239.05</v>
      </c>
      <c r="K9" s="31">
        <f>C9+D9+E9</f>
        <v/>
      </c>
      <c r="L9" s="32">
        <f>F9+G9+H9+I9+J9</f>
        <v/>
      </c>
      <c r="M9" s="33">
        <f>K9-L9</f>
        <v/>
      </c>
      <c r="N9" s="34">
        <f>N8+M9</f>
        <v/>
      </c>
    </row>
    <row r="10" ht="22" customHeight="1">
      <c r="A10" s="35" t="n">
        <v>8</v>
      </c>
      <c r="B10" s="36" t="inlineStr">
        <is>
          <t>Août</t>
        </is>
      </c>
      <c r="C10" s="37" t="n">
        <v>13999.63</v>
      </c>
      <c r="D10" s="37" t="n">
        <v>3221.32</v>
      </c>
      <c r="E10" s="37" t="n">
        <v>1847</v>
      </c>
      <c r="F10" s="37" t="n">
        <v>7723.92</v>
      </c>
      <c r="G10" s="37" t="n">
        <v>4833.91</v>
      </c>
      <c r="H10" s="37" t="n">
        <v>1724.85</v>
      </c>
      <c r="I10" s="37" t="n">
        <v>1709.82</v>
      </c>
      <c r="J10" s="37" t="n">
        <v>317.63</v>
      </c>
      <c r="K10" s="31">
        <f>C10+D10+E10</f>
        <v/>
      </c>
      <c r="L10" s="32">
        <f>F10+G10+H10+I10+J10</f>
        <v/>
      </c>
      <c r="M10" s="33">
        <f>K10-L10</f>
        <v/>
      </c>
      <c r="N10" s="34">
        <f>N9+M10</f>
        <v/>
      </c>
    </row>
    <row r="11" ht="22" customHeight="1">
      <c r="A11" s="28" t="n">
        <v>9</v>
      </c>
      <c r="B11" s="29" t="inlineStr">
        <is>
          <t>Septembre</t>
        </is>
      </c>
      <c r="C11" s="30" t="n">
        <v>15686.19</v>
      </c>
      <c r="D11" s="30" t="n">
        <v>6076.55</v>
      </c>
      <c r="E11" s="30" t="n">
        <v>824.35</v>
      </c>
      <c r="F11" s="30" t="n">
        <v>4008.52</v>
      </c>
      <c r="G11" s="30" t="n">
        <v>5697.29</v>
      </c>
      <c r="H11" s="30" t="n">
        <v>1169</v>
      </c>
      <c r="I11" s="30" t="n">
        <v>2465.29</v>
      </c>
      <c r="J11" s="30" t="n">
        <v>532.04</v>
      </c>
      <c r="K11" s="31">
        <f>C11+D11+E11</f>
        <v/>
      </c>
      <c r="L11" s="32">
        <f>F11+G11+H11+I11+J11</f>
        <v/>
      </c>
      <c r="M11" s="33">
        <f>K11-L11</f>
        <v/>
      </c>
      <c r="N11" s="34">
        <f>N10+M11</f>
        <v/>
      </c>
    </row>
    <row r="12" ht="22" customHeight="1">
      <c r="A12" s="35" t="n">
        <v>10</v>
      </c>
      <c r="B12" s="36" t="inlineStr">
        <is>
          <t>Octobre</t>
        </is>
      </c>
      <c r="C12" s="37" t="n">
        <v>13462.56</v>
      </c>
      <c r="D12" s="37" t="n">
        <v>8100.19</v>
      </c>
      <c r="E12" s="37" t="n">
        <v>641.28</v>
      </c>
      <c r="F12" s="37" t="n">
        <v>2289.17</v>
      </c>
      <c r="G12" s="37" t="n">
        <v>3635.55</v>
      </c>
      <c r="H12" s="37" t="n">
        <v>1363.78</v>
      </c>
      <c r="I12" s="37" t="n">
        <v>2426.64</v>
      </c>
      <c r="J12" s="37" t="n">
        <v>1359.55</v>
      </c>
      <c r="K12" s="31">
        <f>C12+D12+E12</f>
        <v/>
      </c>
      <c r="L12" s="32">
        <f>F12+G12+H12+I12+J12</f>
        <v/>
      </c>
      <c r="M12" s="33">
        <f>K12-L12</f>
        <v/>
      </c>
      <c r="N12" s="34">
        <f>N11+M12</f>
        <v/>
      </c>
    </row>
    <row r="13" ht="22" customHeight="1">
      <c r="A13" s="28" t="n">
        <v>11</v>
      </c>
      <c r="B13" s="29" t="inlineStr">
        <is>
          <t>Novembre</t>
        </is>
      </c>
      <c r="C13" s="30" t="n">
        <v>21764.09</v>
      </c>
      <c r="D13" s="30" t="n">
        <v>2290.73</v>
      </c>
      <c r="E13" s="30" t="n">
        <v>70.2</v>
      </c>
      <c r="F13" s="30" t="n">
        <v>7904.14</v>
      </c>
      <c r="G13" s="30" t="n">
        <v>5935.49</v>
      </c>
      <c r="H13" s="30" t="n">
        <v>1692.82</v>
      </c>
      <c r="I13" s="30" t="n">
        <v>2710.1</v>
      </c>
      <c r="J13" s="30" t="n">
        <v>833.98</v>
      </c>
      <c r="K13" s="31">
        <f>C13+D13+E13</f>
        <v/>
      </c>
      <c r="L13" s="32">
        <f>F13+G13+H13+I13+J13</f>
        <v/>
      </c>
      <c r="M13" s="33">
        <f>K13-L13</f>
        <v/>
      </c>
      <c r="N13" s="34">
        <f>N12+M13</f>
        <v/>
      </c>
    </row>
    <row r="14" ht="22" customHeight="1">
      <c r="A14" s="35" t="n">
        <v>12</v>
      </c>
      <c r="B14" s="36" t="inlineStr">
        <is>
          <t>Décembre</t>
        </is>
      </c>
      <c r="C14" s="37" t="n">
        <v>15018.13</v>
      </c>
      <c r="D14" s="37" t="n">
        <v>7956.51</v>
      </c>
      <c r="E14" s="37" t="n">
        <v>1501.55</v>
      </c>
      <c r="F14" s="37" t="n">
        <v>2532.18</v>
      </c>
      <c r="G14" s="37" t="n">
        <v>4085.27</v>
      </c>
      <c r="H14" s="37" t="n">
        <v>1179.71</v>
      </c>
      <c r="I14" s="37" t="n">
        <v>1364.13</v>
      </c>
      <c r="J14" s="37" t="n">
        <v>1016.45</v>
      </c>
      <c r="K14" s="31">
        <f>C14+D14+E14</f>
        <v/>
      </c>
      <c r="L14" s="32">
        <f>F14+G14+H14+I14+J14</f>
        <v/>
      </c>
      <c r="M14" s="33">
        <f>K14-L14</f>
        <v/>
      </c>
      <c r="N14" s="34">
        <f>N13+M14</f>
        <v/>
      </c>
    </row>
    <row r="15" ht="26" customHeight="1">
      <c r="A15" s="23" t="inlineStr">
        <is>
          <t>TOTAL</t>
        </is>
      </c>
      <c r="C15" s="24">
        <f>SUM(C3:C14)</f>
        <v/>
      </c>
      <c r="D15" s="24">
        <f>SUM(D3:D14)</f>
        <v/>
      </c>
      <c r="E15" s="24">
        <f>SUM(E3:E14)</f>
        <v/>
      </c>
      <c r="F15" s="24">
        <f>SUM(F3:F14)</f>
        <v/>
      </c>
      <c r="G15" s="24">
        <f>SUM(G3:G14)</f>
        <v/>
      </c>
      <c r="H15" s="24">
        <f>SUM(H3:H14)</f>
        <v/>
      </c>
      <c r="I15" s="24">
        <f>SUM(I3:I14)</f>
        <v/>
      </c>
      <c r="J15" s="24">
        <f>SUM(J3:J14)</f>
        <v/>
      </c>
      <c r="K15" s="24">
        <f>SUM(K3:K14)</f>
        <v/>
      </c>
      <c r="L15" s="24">
        <f>SUM(L3:L14)</f>
        <v/>
      </c>
      <c r="M15" s="24">
        <f>SUM(M3:M14)</f>
        <v/>
      </c>
      <c r="N15" s="24">
        <f>SUM(N3:N14)</f>
        <v/>
      </c>
    </row>
  </sheetData>
  <mergeCells count="2">
    <mergeCell ref="A1:N1"/>
    <mergeCell ref="A15:B15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2:I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4" customWidth="1" min="2" max="2"/>
    <col width="38" customWidth="1" min="3" max="3"/>
    <col width="20" customWidth="1" min="4" max="4"/>
    <col width="16" customWidth="1" min="5" max="5"/>
    <col width="16" customWidth="1" min="6" max="6"/>
    <col width="16" customWidth="1" min="7" max="7"/>
    <col width="20" customWidth="1" min="8" max="8"/>
    <col width="28" customWidth="1" min="9" max="9"/>
  </cols>
  <sheetData>
    <row r="1" ht="8" customHeight="1"/>
    <row r="2" ht="45" customHeight="1">
      <c r="B2" s="26" t="inlineStr">
        <is>
          <t>📝 JOURNAL DE SAISIE DES OPÉRATIONS COMPTABLES</t>
        </is>
      </c>
    </row>
    <row r="3" ht="8" customHeight="1"/>
    <row r="4" ht="22" customHeight="1">
      <c r="B4" s="38" t="inlineStr">
        <is>
          <t>N°</t>
        </is>
      </c>
      <c r="C4" s="38" t="inlineStr">
        <is>
          <t>Date</t>
        </is>
      </c>
      <c r="D4" s="38" t="inlineStr">
        <is>
          <t>Libellé de l'opération</t>
        </is>
      </c>
      <c r="E4" s="38" t="inlineStr">
        <is>
          <t>Catégorie</t>
        </is>
      </c>
      <c r="F4" s="38" t="inlineStr">
        <is>
          <t>Débit (€)</t>
        </is>
      </c>
      <c r="G4" s="38" t="inlineStr">
        <is>
          <t>Crédit (€)</t>
        </is>
      </c>
      <c r="H4" s="38" t="inlineStr">
        <is>
          <t>Solde (€)</t>
        </is>
      </c>
      <c r="I4" s="38" t="inlineStr">
        <is>
          <t>Commentaire</t>
        </is>
      </c>
    </row>
    <row r="5" ht="20" customHeight="1">
      <c r="B5" s="28" t="n">
        <v>1</v>
      </c>
      <c r="C5" s="39" t="inlineStr">
        <is>
          <t>01/03/2026</t>
        </is>
      </c>
      <c r="D5" s="40" t="inlineStr">
        <is>
          <t>Vente de marchandises client Alpha</t>
        </is>
      </c>
      <c r="E5" s="41" t="inlineStr">
        <is>
          <t>Ventes produits</t>
        </is>
      </c>
      <c r="F5" s="40" t="inlineStr"/>
      <c r="G5" s="31">
        <f>F5-E5</f>
        <v/>
      </c>
      <c r="I5" s="42" t="inlineStr"/>
    </row>
    <row r="6" ht="20" customHeight="1">
      <c r="B6" s="35" t="n">
        <v>2</v>
      </c>
      <c r="C6" s="43" t="inlineStr">
        <is>
          <t>03/03/2026</t>
        </is>
      </c>
      <c r="D6" s="44" t="inlineStr">
        <is>
          <t>Prestation de conseil client Beta</t>
        </is>
      </c>
      <c r="E6" s="45" t="inlineStr">
        <is>
          <t>Prestations services</t>
        </is>
      </c>
      <c r="F6" s="44" t="inlineStr"/>
      <c r="G6" s="31">
        <f>G5+F6-E6</f>
        <v/>
      </c>
      <c r="I6" s="46" t="inlineStr"/>
    </row>
    <row r="7" ht="20" customHeight="1">
      <c r="B7" s="28" t="n">
        <v>3</v>
      </c>
      <c r="C7" s="39" t="inlineStr">
        <is>
          <t>05/03/2026</t>
        </is>
      </c>
      <c r="D7" s="40" t="inlineStr">
        <is>
          <t>Achat matières premières fournisseur X</t>
        </is>
      </c>
      <c r="E7" s="41" t="inlineStr">
        <is>
          <t>Achats marchandises</t>
        </is>
      </c>
      <c r="F7" s="30" t="n">
        <v>1850</v>
      </c>
      <c r="G7" s="31">
        <f>G6+F7-E7</f>
        <v/>
      </c>
      <c r="I7" s="42" t="inlineStr"/>
    </row>
    <row r="8" ht="20" customHeight="1">
      <c r="B8" s="35" t="n">
        <v>4</v>
      </c>
      <c r="C8" s="43" t="inlineStr">
        <is>
          <t>07/03/2026</t>
        </is>
      </c>
      <c r="D8" s="44" t="inlineStr">
        <is>
          <t>Loyer mensuel local commercial</t>
        </is>
      </c>
      <c r="E8" s="45" t="inlineStr">
        <is>
          <t>Loyer</t>
        </is>
      </c>
      <c r="F8" s="37" t="n">
        <v>1200</v>
      </c>
      <c r="G8" s="31">
        <f>G7+F8-E8</f>
        <v/>
      </c>
      <c r="I8" s="46" t="inlineStr"/>
    </row>
    <row r="9" ht="20" customHeight="1">
      <c r="B9" s="28" t="n">
        <v>5</v>
      </c>
      <c r="C9" s="39" t="inlineStr">
        <is>
          <t>10/03/2026</t>
        </is>
      </c>
      <c r="D9" s="40" t="inlineStr">
        <is>
          <t>Paiement salaires employés</t>
        </is>
      </c>
      <c r="E9" s="41" t="inlineStr">
        <is>
          <t>Salaires</t>
        </is>
      </c>
      <c r="F9" s="30" t="n">
        <v>4200</v>
      </c>
      <c r="G9" s="31">
        <f>G8+F9-E9</f>
        <v/>
      </c>
      <c r="I9" s="42" t="inlineStr"/>
    </row>
    <row r="10" ht="20" customHeight="1">
      <c r="B10" s="35" t="n">
        <v>6</v>
      </c>
      <c r="C10" s="43" t="inlineStr">
        <is>
          <t>12/03/2026</t>
        </is>
      </c>
      <c r="D10" s="44" t="inlineStr">
        <is>
          <t>Vente produit client Gamma</t>
        </is>
      </c>
      <c r="E10" s="45" t="inlineStr">
        <is>
          <t>Ventes produits</t>
        </is>
      </c>
      <c r="F10" s="44" t="inlineStr"/>
      <c r="G10" s="31">
        <f>G9+F10-E10</f>
        <v/>
      </c>
      <c r="I10" s="46" t="inlineStr"/>
    </row>
    <row r="11" ht="20" customHeight="1">
      <c r="B11" s="28" t="n">
        <v>7</v>
      </c>
      <c r="C11" s="39" t="inlineStr">
        <is>
          <t>14/03/2026</t>
        </is>
      </c>
      <c r="D11" s="40" t="inlineStr">
        <is>
          <t>Charges sociales employeur</t>
        </is>
      </c>
      <c r="E11" s="41" t="inlineStr">
        <is>
          <t>Charges sociales</t>
        </is>
      </c>
      <c r="F11" s="30" t="n">
        <v>1680</v>
      </c>
      <c r="G11" s="31">
        <f>G10+F11-E11</f>
        <v/>
      </c>
      <c r="I11" s="42" t="inlineStr"/>
    </row>
    <row r="12" ht="20" customHeight="1">
      <c r="B12" s="35" t="n">
        <v>8</v>
      </c>
      <c r="C12" s="43" t="inlineStr">
        <is>
          <t>16/03/2026</t>
        </is>
      </c>
      <c r="D12" s="44" t="inlineStr">
        <is>
          <t>Frais téléphone et internet</t>
        </is>
      </c>
      <c r="E12" s="45" t="inlineStr">
        <is>
          <t>Frais généraux</t>
        </is>
      </c>
      <c r="F12" s="37" t="n">
        <v>245</v>
      </c>
      <c r="G12" s="31">
        <f>G11+F12-E12</f>
        <v/>
      </c>
      <c r="I12" s="46" t="inlineStr"/>
    </row>
    <row r="13" ht="20" customHeight="1">
      <c r="B13" s="28" t="n">
        <v>9</v>
      </c>
      <c r="C13" s="39" t="inlineStr">
        <is>
          <t>18/03/2026</t>
        </is>
      </c>
      <c r="D13" s="40" t="inlineStr">
        <is>
          <t>Prestation formation client Delta</t>
        </is>
      </c>
      <c r="E13" s="41" t="inlineStr">
        <is>
          <t>Prestations services</t>
        </is>
      </c>
      <c r="F13" s="40" t="inlineStr"/>
      <c r="G13" s="31">
        <f>G12+F13-E13</f>
        <v/>
      </c>
      <c r="I13" s="42" t="inlineStr"/>
    </row>
    <row r="14" ht="20" customHeight="1">
      <c r="B14" s="35" t="n">
        <v>10</v>
      </c>
      <c r="C14" s="43" t="inlineStr">
        <is>
          <t>20/03/2026</t>
        </is>
      </c>
      <c r="D14" s="44" t="inlineStr">
        <is>
          <t>Achat fournitures bureau</t>
        </is>
      </c>
      <c r="E14" s="45" t="inlineStr">
        <is>
          <t>Achats marchandises</t>
        </is>
      </c>
      <c r="F14" s="37" t="n">
        <v>380</v>
      </c>
      <c r="G14" s="31">
        <f>G13+F14-E14</f>
        <v/>
      </c>
      <c r="I14" s="46" t="inlineStr"/>
    </row>
    <row r="15" ht="20" customHeight="1">
      <c r="B15" s="28" t="n">
        <v>11</v>
      </c>
      <c r="C15" s="39" t="inlineStr">
        <is>
          <t>22/03/2026</t>
        </is>
      </c>
      <c r="D15" s="40" t="inlineStr">
        <is>
          <t>Remboursement mensuel emprunt</t>
        </is>
      </c>
      <c r="E15" s="41" t="inlineStr">
        <is>
          <t>Remboursement emprunt</t>
        </is>
      </c>
      <c r="F15" s="30" t="n">
        <v>750</v>
      </c>
      <c r="G15" s="31">
        <f>G14+F15-E15</f>
        <v/>
      </c>
      <c r="I15" s="42" t="inlineStr"/>
    </row>
    <row r="16" ht="20" customHeight="1">
      <c r="B16" s="35" t="n">
        <v>12</v>
      </c>
      <c r="C16" s="43" t="inlineStr">
        <is>
          <t>25/03/2026</t>
        </is>
      </c>
      <c r="D16" s="44" t="inlineStr">
        <is>
          <t>Vente prestation client Epsilon</t>
        </is>
      </c>
      <c r="E16" s="45" t="inlineStr">
        <is>
          <t>Prestations services</t>
        </is>
      </c>
      <c r="F16" s="44" t="inlineStr"/>
      <c r="G16" s="31">
        <f>G15+F16-E16</f>
        <v/>
      </c>
      <c r="I16" s="46" t="inlineStr"/>
    </row>
    <row r="17" ht="20" customHeight="1">
      <c r="B17" s="28" t="n">
        <v>13</v>
      </c>
      <c r="C17" s="39" t="inlineStr">
        <is>
          <t>27/03/2026</t>
        </is>
      </c>
      <c r="D17" s="40" t="inlineStr">
        <is>
          <t>Frais déplacement commercial</t>
        </is>
      </c>
      <c r="E17" s="41" t="inlineStr">
        <is>
          <t>Frais généraux</t>
        </is>
      </c>
      <c r="F17" s="30" t="n">
        <v>420</v>
      </c>
      <c r="G17" s="31">
        <f>G16+F17-E17</f>
        <v/>
      </c>
      <c r="I17" s="42" t="inlineStr"/>
    </row>
    <row r="18" ht="20" customHeight="1">
      <c r="B18" s="35" t="n">
        <v>14</v>
      </c>
      <c r="C18" s="43" t="inlineStr">
        <is>
          <t>28/03/2026</t>
        </is>
      </c>
      <c r="D18" s="44" t="inlineStr">
        <is>
          <t>Abonnements logiciels</t>
        </is>
      </c>
      <c r="E18" s="45" t="inlineStr">
        <is>
          <t>Frais généraux</t>
        </is>
      </c>
      <c r="F18" s="37" t="n">
        <v>189</v>
      </c>
      <c r="G18" s="31">
        <f>G17+F18-E18</f>
        <v/>
      </c>
      <c r="I18" s="46" t="inlineStr"/>
    </row>
    <row r="19" ht="20" customHeight="1">
      <c r="B19" s="28" t="n">
        <v>15</v>
      </c>
      <c r="C19" s="39" t="inlineStr">
        <is>
          <t>30/03/2026</t>
        </is>
      </c>
      <c r="D19" s="40" t="inlineStr">
        <is>
          <t>Ventes fin de mois divers</t>
        </is>
      </c>
      <c r="E19" s="41" t="inlineStr">
        <is>
          <t>Autres produits</t>
        </is>
      </c>
      <c r="F19" s="40" t="inlineStr"/>
      <c r="G19" s="31">
        <f>G18+F19-E19</f>
        <v/>
      </c>
      <c r="I19" s="42" t="inlineStr"/>
    </row>
  </sheetData>
  <mergeCells count="1">
    <mergeCell ref="B2:H2"/>
  </mergeCells>
  <dataValidations count="1">
    <dataValidation sqref="E5:E104" showErrorMessage="1" showDropDown="0" showInputMessage="1" allowBlank="1" type="list">
      <formula1>"Ventes produits,Prestations services,Autres produits,Achats marchandises,Salaires,Loyer,Charges sociales,Frais généraux,Investissements,Remboursement emprunt"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5B21B6"/>
    <outlinePr summaryBelow="1" summaryRight="1"/>
    <pageSetUpPr/>
  </sheetPr>
  <dimension ref="B2:G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2" customWidth="1" min="2" max="2"/>
    <col width="40" customWidth="1" min="3" max="3"/>
    <col width="20" customWidth="1" min="4" max="4"/>
    <col width="20" customWidth="1" min="5" max="5"/>
    <col width="16" customWidth="1" min="6" max="6"/>
    <col width="16" customWidth="1" min="7" max="7"/>
  </cols>
  <sheetData>
    <row r="1" ht="8" customHeight="1"/>
    <row r="2" ht="42" customHeight="1">
      <c r="B2" s="26" t="inlineStr">
        <is>
          <t>📋 PLAN COMPTABLE SIMPLIFIÉ</t>
        </is>
      </c>
    </row>
    <row r="3" ht="8" customHeight="1"/>
    <row r="4" ht="22" customHeight="1">
      <c r="B4" s="47" t="inlineStr">
        <is>
          <t>Compte N°</t>
        </is>
      </c>
      <c r="C4" s="47" t="inlineStr">
        <is>
          <t>Intitulé du compte</t>
        </is>
      </c>
      <c r="D4" s="47" t="inlineStr">
        <is>
          <t>Classe</t>
        </is>
      </c>
      <c r="E4" s="47" t="inlineStr">
        <is>
          <t>Type</t>
        </is>
      </c>
      <c r="F4" s="47" t="inlineStr">
        <is>
          <t>Solde Débit</t>
        </is>
      </c>
      <c r="G4" s="47" t="inlineStr">
        <is>
          <t>Solde Crédit</t>
        </is>
      </c>
    </row>
    <row r="5" ht="20" customHeight="1">
      <c r="B5" s="48" t="inlineStr">
        <is>
          <t>101000</t>
        </is>
      </c>
      <c r="C5" s="49" t="inlineStr">
        <is>
          <t>Capital social</t>
        </is>
      </c>
      <c r="D5" s="50" t="inlineStr">
        <is>
          <t>Classe 1</t>
        </is>
      </c>
      <c r="E5" s="51" t="inlineStr">
        <is>
          <t>Capitaux propres</t>
        </is>
      </c>
      <c r="F5" s="49" t="inlineStr"/>
      <c r="G5" s="52" t="n">
        <v>50000</v>
      </c>
    </row>
    <row r="6" ht="20" customHeight="1">
      <c r="B6" s="53" t="inlineStr">
        <is>
          <t>106000</t>
        </is>
      </c>
      <c r="C6" s="40" t="inlineStr">
        <is>
          <t>Réserves</t>
        </is>
      </c>
      <c r="D6" s="54" t="inlineStr">
        <is>
          <t>Classe 1</t>
        </is>
      </c>
      <c r="E6" s="28" t="inlineStr">
        <is>
          <t>Capitaux propres</t>
        </is>
      </c>
      <c r="F6" s="40" t="inlineStr"/>
      <c r="G6" s="30" t="n">
        <v>12000</v>
      </c>
    </row>
    <row r="7" ht="20" customHeight="1">
      <c r="B7" s="55" t="inlineStr">
        <is>
          <t>120000</t>
        </is>
      </c>
      <c r="C7" s="44" t="inlineStr">
        <is>
          <t>Résultat de l'exercice</t>
        </is>
      </c>
      <c r="D7" s="56" t="inlineStr">
        <is>
          <t>Classe 1</t>
        </is>
      </c>
      <c r="E7" s="35" t="inlineStr">
        <is>
          <t>Capitaux propres</t>
        </is>
      </c>
      <c r="F7" s="44" t="inlineStr"/>
      <c r="G7" s="37" t="n">
        <v>0</v>
      </c>
    </row>
    <row r="8" ht="20" customHeight="1">
      <c r="B8" s="53" t="inlineStr">
        <is>
          <t>164000</t>
        </is>
      </c>
      <c r="C8" s="40" t="inlineStr">
        <is>
          <t>Emprunts bancaires</t>
        </is>
      </c>
      <c r="D8" s="54" t="inlineStr">
        <is>
          <t>Classe 1</t>
        </is>
      </c>
      <c r="E8" s="28" t="inlineStr">
        <is>
          <t>Dettes financières</t>
        </is>
      </c>
      <c r="F8" s="40" t="inlineStr"/>
      <c r="G8" s="30" t="n">
        <v>25000</v>
      </c>
    </row>
    <row r="9" ht="20" customHeight="1">
      <c r="B9" s="57" t="inlineStr">
        <is>
          <t>211000</t>
        </is>
      </c>
      <c r="C9" s="58" t="inlineStr">
        <is>
          <t>Terrains</t>
        </is>
      </c>
      <c r="D9" s="59" t="inlineStr">
        <is>
          <t>Classe 2</t>
        </is>
      </c>
      <c r="E9" s="60" t="inlineStr">
        <is>
          <t>Immobilisations</t>
        </is>
      </c>
      <c r="F9" s="61" t="n">
        <v>0</v>
      </c>
      <c r="G9" s="58" t="inlineStr"/>
    </row>
    <row r="10" ht="20" customHeight="1">
      <c r="B10" s="62" t="inlineStr">
        <is>
          <t>213000</t>
        </is>
      </c>
      <c r="C10" s="40" t="inlineStr">
        <is>
          <t>Constructions</t>
        </is>
      </c>
      <c r="D10" s="63" t="inlineStr">
        <is>
          <t>Classe 2</t>
        </is>
      </c>
      <c r="E10" s="28" t="inlineStr">
        <is>
          <t>Immobilisations</t>
        </is>
      </c>
      <c r="F10" s="30" t="n">
        <v>0</v>
      </c>
      <c r="G10" s="40" t="inlineStr"/>
    </row>
    <row r="11" ht="20" customHeight="1">
      <c r="B11" s="64" t="inlineStr">
        <is>
          <t>215000</t>
        </is>
      </c>
      <c r="C11" s="44" t="inlineStr">
        <is>
          <t>Matériel industriel</t>
        </is>
      </c>
      <c r="D11" s="65" t="inlineStr">
        <is>
          <t>Classe 2</t>
        </is>
      </c>
      <c r="E11" s="35" t="inlineStr">
        <is>
          <t>Immobilisations</t>
        </is>
      </c>
      <c r="F11" s="37" t="n">
        <v>8500</v>
      </c>
      <c r="G11" s="44" t="inlineStr"/>
    </row>
    <row r="12" ht="20" customHeight="1">
      <c r="B12" s="62" t="inlineStr">
        <is>
          <t>218000</t>
        </is>
      </c>
      <c r="C12" s="40" t="inlineStr">
        <is>
          <t>Autres immobilisations corp.</t>
        </is>
      </c>
      <c r="D12" s="63" t="inlineStr">
        <is>
          <t>Classe 2</t>
        </is>
      </c>
      <c r="E12" s="28" t="inlineStr">
        <is>
          <t>Immobilisations</t>
        </is>
      </c>
      <c r="F12" s="30" t="n">
        <v>3200</v>
      </c>
      <c r="G12" s="40" t="inlineStr"/>
    </row>
    <row r="13" ht="20" customHeight="1">
      <c r="B13" s="66" t="inlineStr">
        <is>
          <t>310000</t>
        </is>
      </c>
      <c r="C13" s="67" t="inlineStr">
        <is>
          <t>Matières premières</t>
        </is>
      </c>
      <c r="D13" s="68" t="inlineStr">
        <is>
          <t>Classe 3</t>
        </is>
      </c>
      <c r="E13" s="69" t="inlineStr">
        <is>
          <t>Stocks</t>
        </is>
      </c>
      <c r="F13" s="70" t="n">
        <v>4200</v>
      </c>
      <c r="G13" s="67" t="inlineStr"/>
    </row>
    <row r="14" ht="20" customHeight="1">
      <c r="B14" s="71" t="inlineStr">
        <is>
          <t>355000</t>
        </is>
      </c>
      <c r="C14" s="40" t="inlineStr">
        <is>
          <t>Produits finis</t>
        </is>
      </c>
      <c r="D14" s="72" t="inlineStr">
        <is>
          <t>Classe 3</t>
        </is>
      </c>
      <c r="E14" s="28" t="inlineStr">
        <is>
          <t>Stocks</t>
        </is>
      </c>
      <c r="F14" s="30" t="n">
        <v>6800</v>
      </c>
      <c r="G14" s="40" t="inlineStr"/>
    </row>
    <row r="15" ht="20" customHeight="1">
      <c r="B15" s="73" t="inlineStr">
        <is>
          <t>401000</t>
        </is>
      </c>
      <c r="C15" s="74" t="inlineStr">
        <is>
          <t>Fournisseurs</t>
        </is>
      </c>
      <c r="D15" s="75" t="inlineStr">
        <is>
          <t>Classe 4</t>
        </is>
      </c>
      <c r="E15" s="76" t="inlineStr">
        <is>
          <t>Tiers</t>
        </is>
      </c>
      <c r="F15" s="74" t="inlineStr"/>
      <c r="G15" s="77" t="n">
        <v>8500</v>
      </c>
    </row>
    <row r="16" ht="20" customHeight="1">
      <c r="B16" s="29" t="inlineStr">
        <is>
          <t>411000</t>
        </is>
      </c>
      <c r="C16" s="40" t="inlineStr">
        <is>
          <t>Clients</t>
        </is>
      </c>
      <c r="D16" s="78" t="inlineStr">
        <is>
          <t>Classe 4</t>
        </is>
      </c>
      <c r="E16" s="28" t="inlineStr">
        <is>
          <t>Tiers</t>
        </is>
      </c>
      <c r="F16" s="30" t="n">
        <v>12000</v>
      </c>
      <c r="G16" s="40" t="inlineStr"/>
    </row>
    <row r="17" ht="20" customHeight="1">
      <c r="B17" s="36" t="inlineStr">
        <is>
          <t>421000</t>
        </is>
      </c>
      <c r="C17" s="44" t="inlineStr">
        <is>
          <t>Personnel — Rémunérations</t>
        </is>
      </c>
      <c r="D17" s="79" t="inlineStr">
        <is>
          <t>Classe 4</t>
        </is>
      </c>
      <c r="E17" s="35" t="inlineStr">
        <is>
          <t>Tiers</t>
        </is>
      </c>
      <c r="F17" s="44" t="inlineStr"/>
      <c r="G17" s="37" t="n">
        <v>4200</v>
      </c>
    </row>
    <row r="18" ht="20" customHeight="1">
      <c r="B18" s="29" t="inlineStr">
        <is>
          <t>431000</t>
        </is>
      </c>
      <c r="C18" s="40" t="inlineStr">
        <is>
          <t>Sécurité sociale</t>
        </is>
      </c>
      <c r="D18" s="78" t="inlineStr">
        <is>
          <t>Classe 4</t>
        </is>
      </c>
      <c r="E18" s="28" t="inlineStr">
        <is>
          <t>Tiers</t>
        </is>
      </c>
      <c r="F18" s="40" t="inlineStr"/>
      <c r="G18" s="30" t="n">
        <v>1680</v>
      </c>
    </row>
    <row r="19" ht="20" customHeight="1">
      <c r="B19" s="36" t="inlineStr">
        <is>
          <t>445000</t>
        </is>
      </c>
      <c r="C19" s="44" t="inlineStr">
        <is>
          <t>TVA collectée / déductible</t>
        </is>
      </c>
      <c r="D19" s="79" t="inlineStr">
        <is>
          <t>Classe 4</t>
        </is>
      </c>
      <c r="E19" s="35" t="inlineStr">
        <is>
          <t>Tiers</t>
        </is>
      </c>
      <c r="F19" s="37" t="n">
        <v>2100</v>
      </c>
      <c r="G19" s="37" t="n">
        <v>3800</v>
      </c>
    </row>
    <row r="20" ht="20" customHeight="1">
      <c r="B20" s="80" t="inlineStr">
        <is>
          <t>512000</t>
        </is>
      </c>
      <c r="C20" s="81" t="inlineStr">
        <is>
          <t>Banques</t>
        </is>
      </c>
      <c r="D20" s="82" t="inlineStr">
        <is>
          <t>Classe 5</t>
        </is>
      </c>
      <c r="E20" s="83" t="inlineStr">
        <is>
          <t>Trésorerie</t>
        </is>
      </c>
      <c r="F20" s="84" t="n">
        <v>18500</v>
      </c>
      <c r="G20" s="81" t="inlineStr"/>
    </row>
    <row r="21" ht="20" customHeight="1">
      <c r="B21" s="85" t="inlineStr">
        <is>
          <t>530000</t>
        </is>
      </c>
      <c r="C21" s="44" t="inlineStr">
        <is>
          <t>Caisse</t>
        </is>
      </c>
      <c r="D21" s="86" t="inlineStr">
        <is>
          <t>Classe 5</t>
        </is>
      </c>
      <c r="E21" s="35" t="inlineStr">
        <is>
          <t>Trésorerie</t>
        </is>
      </c>
      <c r="F21" s="37" t="n">
        <v>1200</v>
      </c>
      <c r="G21" s="44" t="inlineStr"/>
    </row>
    <row r="22" ht="20" customHeight="1">
      <c r="B22" s="57" t="inlineStr">
        <is>
          <t>601000</t>
        </is>
      </c>
      <c r="C22" s="58" t="inlineStr">
        <is>
          <t>Achats de matières premières</t>
        </is>
      </c>
      <c r="D22" s="59" t="inlineStr">
        <is>
          <t>Classe 6</t>
        </is>
      </c>
      <c r="E22" s="60" t="inlineStr">
        <is>
          <t>Charges</t>
        </is>
      </c>
      <c r="F22" s="61" t="n">
        <v>18500</v>
      </c>
      <c r="G22" s="58" t="inlineStr"/>
    </row>
    <row r="23" ht="20" customHeight="1">
      <c r="B23" s="64" t="inlineStr">
        <is>
          <t>621000</t>
        </is>
      </c>
      <c r="C23" s="44" t="inlineStr">
        <is>
          <t>Personnel extérieur</t>
        </is>
      </c>
      <c r="D23" s="65" t="inlineStr">
        <is>
          <t>Classe 6</t>
        </is>
      </c>
      <c r="E23" s="35" t="inlineStr">
        <is>
          <t>Charges</t>
        </is>
      </c>
      <c r="F23" s="37" t="n">
        <v>3200</v>
      </c>
      <c r="G23" s="44" t="inlineStr"/>
    </row>
    <row r="24" ht="20" customHeight="1">
      <c r="B24" s="62" t="inlineStr">
        <is>
          <t>622000</t>
        </is>
      </c>
      <c r="C24" s="40" t="inlineStr">
        <is>
          <t>Rémunérations d'intermédiaires</t>
        </is>
      </c>
      <c r="D24" s="63" t="inlineStr">
        <is>
          <t>Classe 6</t>
        </is>
      </c>
      <c r="E24" s="28" t="inlineStr">
        <is>
          <t>Charges</t>
        </is>
      </c>
      <c r="F24" s="30" t="n">
        <v>1500</v>
      </c>
      <c r="G24" s="40" t="inlineStr"/>
    </row>
    <row r="25" ht="20" customHeight="1">
      <c r="B25" s="64" t="inlineStr">
        <is>
          <t>627000</t>
        </is>
      </c>
      <c r="C25" s="44" t="inlineStr">
        <is>
          <t>Services bancaires</t>
        </is>
      </c>
      <c r="D25" s="65" t="inlineStr">
        <is>
          <t>Classe 6</t>
        </is>
      </c>
      <c r="E25" s="35" t="inlineStr">
        <is>
          <t>Charges</t>
        </is>
      </c>
      <c r="F25" s="37" t="n">
        <v>450</v>
      </c>
      <c r="G25" s="44" t="inlineStr"/>
    </row>
    <row r="26" ht="20" customHeight="1">
      <c r="B26" s="62" t="inlineStr">
        <is>
          <t>641000</t>
        </is>
      </c>
      <c r="C26" s="40" t="inlineStr">
        <is>
          <t>Rémunérations du personnel</t>
        </is>
      </c>
      <c r="D26" s="63" t="inlineStr">
        <is>
          <t>Classe 6</t>
        </is>
      </c>
      <c r="E26" s="28" t="inlineStr">
        <is>
          <t>Charges</t>
        </is>
      </c>
      <c r="F26" s="30" t="n">
        <v>48000</v>
      </c>
      <c r="G26" s="40" t="inlineStr"/>
    </row>
    <row r="27" ht="20" customHeight="1">
      <c r="B27" s="64" t="inlineStr">
        <is>
          <t>645000</t>
        </is>
      </c>
      <c r="C27" s="44" t="inlineStr">
        <is>
          <t>Charges de sécurité sociale</t>
        </is>
      </c>
      <c r="D27" s="65" t="inlineStr">
        <is>
          <t>Classe 6</t>
        </is>
      </c>
      <c r="E27" s="35" t="inlineStr">
        <is>
          <t>Charges</t>
        </is>
      </c>
      <c r="F27" s="37" t="n">
        <v>19200</v>
      </c>
      <c r="G27" s="44" t="inlineStr"/>
    </row>
    <row r="28" ht="20" customHeight="1">
      <c r="B28" s="62" t="inlineStr">
        <is>
          <t>671000</t>
        </is>
      </c>
      <c r="C28" s="40" t="inlineStr">
        <is>
          <t>Pertes exceptionnelles</t>
        </is>
      </c>
      <c r="D28" s="63" t="inlineStr">
        <is>
          <t>Classe 6</t>
        </is>
      </c>
      <c r="E28" s="28" t="inlineStr">
        <is>
          <t>Charges</t>
        </is>
      </c>
      <c r="F28" s="30" t="n">
        <v>0</v>
      </c>
      <c r="G28" s="40" t="inlineStr"/>
    </row>
    <row r="29" ht="20" customHeight="1">
      <c r="B29" s="80" t="inlineStr">
        <is>
          <t>701000</t>
        </is>
      </c>
      <c r="C29" s="81" t="inlineStr">
        <is>
          <t>Ventes de produits finis</t>
        </is>
      </c>
      <c r="D29" s="82" t="inlineStr">
        <is>
          <t>Classe 7</t>
        </is>
      </c>
      <c r="E29" s="83" t="inlineStr">
        <is>
          <t>Produits</t>
        </is>
      </c>
      <c r="F29" s="81" t="inlineStr"/>
      <c r="G29" s="84" t="n">
        <v>85000</v>
      </c>
    </row>
    <row r="30" ht="20" customHeight="1">
      <c r="B30" s="87" t="inlineStr">
        <is>
          <t>706000</t>
        </is>
      </c>
      <c r="C30" s="40" t="inlineStr">
        <is>
          <t>Prestations de services</t>
        </is>
      </c>
      <c r="D30" s="88" t="inlineStr">
        <is>
          <t>Classe 7</t>
        </is>
      </c>
      <c r="E30" s="28" t="inlineStr">
        <is>
          <t>Produits</t>
        </is>
      </c>
      <c r="F30" s="40" t="inlineStr"/>
      <c r="G30" s="30" t="n">
        <v>32000</v>
      </c>
    </row>
    <row r="31" ht="20" customHeight="1">
      <c r="B31" s="85" t="inlineStr">
        <is>
          <t>708000</t>
        </is>
      </c>
      <c r="C31" s="44" t="inlineStr">
        <is>
          <t>Produits des activités annexes</t>
        </is>
      </c>
      <c r="D31" s="86" t="inlineStr">
        <is>
          <t>Classe 7</t>
        </is>
      </c>
      <c r="E31" s="35" t="inlineStr">
        <is>
          <t>Produits</t>
        </is>
      </c>
      <c r="F31" s="44" t="inlineStr"/>
      <c r="G31" s="37" t="n">
        <v>8500</v>
      </c>
    </row>
    <row r="32" ht="20" customHeight="1">
      <c r="B32" s="87" t="inlineStr">
        <is>
          <t>771000</t>
        </is>
      </c>
      <c r="C32" s="40" t="inlineStr">
        <is>
          <t>Produits exceptionnels</t>
        </is>
      </c>
      <c r="D32" s="88" t="inlineStr">
        <is>
          <t>Classe 7</t>
        </is>
      </c>
      <c r="E32" s="28" t="inlineStr">
        <is>
          <t>Produits</t>
        </is>
      </c>
      <c r="F32" s="40" t="inlineStr"/>
      <c r="G32" s="30" t="n">
        <v>0</v>
      </c>
    </row>
  </sheetData>
  <mergeCells count="1">
    <mergeCell ref="B2:G2"/>
  </mergeCell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tabColor rgb="00F59E0B"/>
    <outlinePr summaryBelow="1" summaryRight="1"/>
    <pageSetUpPr/>
  </sheetPr>
  <dimension ref="B2:F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3" customWidth="1" min="4" max="4"/>
    <col width="32" customWidth="1" min="5" max="5"/>
    <col width="18" customWidth="1" min="6" max="6"/>
    <col width="3" customWidth="1" min="7" max="7"/>
  </cols>
  <sheetData>
    <row r="1" ht="8" customHeight="1"/>
    <row r="2" ht="42" customHeight="1">
      <c r="B2" s="26" t="inlineStr">
        <is>
          <t>⚖️ BILAN SIMPLIFIÉ — EXERCICE 2026</t>
        </is>
      </c>
    </row>
    <row r="3" ht="8" customHeight="1"/>
    <row r="4" ht="26" customHeight="1">
      <c r="B4" s="89" t="inlineStr">
        <is>
          <t>ACTIF</t>
        </is>
      </c>
      <c r="E4" s="90" t="inlineStr">
        <is>
          <t>PASSIF</t>
        </is>
      </c>
    </row>
    <row r="5" ht="20" customHeight="1">
      <c r="B5" s="38" t="inlineStr">
        <is>
          <t>ACTIF IMMOBILISÉ</t>
        </is>
      </c>
      <c r="E5" s="91" t="inlineStr">
        <is>
          <t>CAPITAUX PROPRES</t>
        </is>
      </c>
    </row>
    <row r="6" ht="20" customHeight="1">
      <c r="B6" s="44" t="inlineStr">
        <is>
          <t>Immobilisations corporelles</t>
        </is>
      </c>
      <c r="C6" s="37" t="n">
        <v>11700</v>
      </c>
      <c r="E6" s="44" t="inlineStr">
        <is>
          <t>Capital social</t>
        </is>
      </c>
      <c r="F6" s="37" t="n">
        <v>50000</v>
      </c>
    </row>
    <row r="7" ht="20" customHeight="1">
      <c r="B7" s="40" t="inlineStr">
        <is>
          <t>Immobilisations incorporelles</t>
        </is>
      </c>
      <c r="C7" s="30" t="n">
        <v>2500</v>
      </c>
      <c r="E7" s="40" t="inlineStr">
        <is>
          <t>Réserves</t>
        </is>
      </c>
      <c r="F7" s="30" t="n">
        <v>12000</v>
      </c>
    </row>
    <row r="8" ht="20" customHeight="1">
      <c r="B8" s="44" t="inlineStr">
        <is>
          <t>Immobilisations financières</t>
        </is>
      </c>
      <c r="C8" s="37" t="n">
        <v>1000</v>
      </c>
      <c r="E8" s="44" t="inlineStr">
        <is>
          <t>Résultat de l'exercice</t>
        </is>
      </c>
      <c r="F8" s="37" t="n">
        <v>0</v>
      </c>
    </row>
    <row r="9" ht="20" customHeight="1">
      <c r="B9" s="92" t="inlineStr">
        <is>
          <t>Total Actif Immobilisé</t>
        </is>
      </c>
      <c r="C9" s="93">
        <f>C6+C7+C8</f>
        <v/>
      </c>
      <c r="E9" s="94" t="inlineStr">
        <is>
          <t>Total Capitaux Propres</t>
        </is>
      </c>
      <c r="F9" s="95">
        <f>F6+F7+F8</f>
        <v/>
      </c>
    </row>
    <row r="10" ht="20" customHeight="1">
      <c r="B10" s="44" t="inlineStr"/>
      <c r="E10" s="44" t="inlineStr"/>
    </row>
    <row r="11" ht="20" customHeight="1">
      <c r="B11" s="38" t="inlineStr">
        <is>
          <t>ACTIF CIRCULANT</t>
        </is>
      </c>
      <c r="E11" s="91" t="inlineStr">
        <is>
          <t>DETTES</t>
        </is>
      </c>
    </row>
    <row r="12" ht="20" customHeight="1">
      <c r="B12" s="44" t="inlineStr">
        <is>
          <t>Stocks et en-cours</t>
        </is>
      </c>
      <c r="C12" s="37" t="n">
        <v>11000</v>
      </c>
      <c r="E12" s="44" t="inlineStr">
        <is>
          <t>Emprunts et dettes financières</t>
        </is>
      </c>
      <c r="F12" s="37" t="n">
        <v>25000</v>
      </c>
    </row>
    <row r="13" ht="20" customHeight="1">
      <c r="B13" s="40" t="inlineStr">
        <is>
          <t>Créances clients</t>
        </is>
      </c>
      <c r="C13" s="30" t="n">
        <v>12000</v>
      </c>
      <c r="E13" s="40" t="inlineStr">
        <is>
          <t>Dettes fournisseurs</t>
        </is>
      </c>
      <c r="F13" s="30" t="n">
        <v>8500</v>
      </c>
    </row>
    <row r="14" ht="20" customHeight="1">
      <c r="B14" s="44" t="inlineStr">
        <is>
          <t>Autres créances</t>
        </is>
      </c>
      <c r="C14" s="37" t="n">
        <v>2100</v>
      </c>
      <c r="E14" s="44" t="inlineStr">
        <is>
          <t>Dettes fiscales et sociales</t>
        </is>
      </c>
      <c r="F14" s="37" t="n">
        <v>5884</v>
      </c>
    </row>
    <row r="15" ht="20" customHeight="1">
      <c r="B15" s="40" t="inlineStr">
        <is>
          <t>Disponibilités (Banque + Caisse)</t>
        </is>
      </c>
      <c r="C15" s="30" t="n">
        <v>19700</v>
      </c>
      <c r="E15" s="40" t="inlineStr">
        <is>
          <t>Autres dettes</t>
        </is>
      </c>
      <c r="F15" s="30" t="n">
        <v>1200</v>
      </c>
    </row>
    <row r="16" ht="20" customHeight="1">
      <c r="B16" s="92" t="inlineStr">
        <is>
          <t>Total Actif Circulant</t>
        </is>
      </c>
      <c r="C16" s="93">
        <f>C13+C14+C15+C16</f>
        <v/>
      </c>
      <c r="E16" s="94" t="inlineStr">
        <is>
          <t>Total Dettes</t>
        </is>
      </c>
      <c r="F16" s="95">
        <f>F13+F14+F15+F16</f>
        <v/>
      </c>
    </row>
    <row r="17" ht="20" customHeight="1">
      <c r="B17" s="40" t="inlineStr"/>
      <c r="E17" s="40" t="inlineStr"/>
    </row>
    <row r="18" ht="20" customHeight="1">
      <c r="B18" s="38" t="inlineStr">
        <is>
          <t>TOTAL ACTIF</t>
        </is>
      </c>
      <c r="C18" s="96">
        <f>C10+C17</f>
        <v/>
      </c>
      <c r="E18" s="91" t="inlineStr">
        <is>
          <t>TOTAL PASSIF</t>
        </is>
      </c>
      <c r="F18" s="97">
        <f>F10+F17</f>
        <v/>
      </c>
    </row>
  </sheetData>
  <mergeCells count="3">
    <mergeCell ref="B2:F2"/>
    <mergeCell ref="B4:C4"/>
    <mergeCell ref="E4:F4"/>
  </mergeCell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tabColor rgb="00EF4444"/>
    <outlinePr summaryBelow="1" summaryRight="1"/>
    <pageSetUpPr/>
  </sheetPr>
  <dimension ref="B2:D2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  <col width="18" customWidth="1" min="4" max="4"/>
    <col width="3" customWidth="1" min="5" max="5"/>
  </cols>
  <sheetData>
    <row r="1" ht="8" customHeight="1"/>
    <row r="2" ht="42" customHeight="1">
      <c r="B2" s="26" t="inlineStr">
        <is>
          <t>📊 COMPTE DE RÉSULTAT SIMPLIFIÉ — 2026</t>
        </is>
      </c>
    </row>
    <row r="3" ht="8" customHeight="1"/>
    <row r="4" ht="22" customHeight="1">
      <c r="B4" s="47" t="inlineStr">
        <is>
          <t>Intitulé</t>
        </is>
      </c>
      <c r="C4" s="47" t="inlineStr">
        <is>
          <t>Exercice 2026</t>
        </is>
      </c>
      <c r="D4" s="47" t="inlineStr">
        <is>
          <t>Exercice 2025</t>
        </is>
      </c>
    </row>
    <row r="5" ht="20" customHeight="1">
      <c r="B5" s="98" t="inlineStr">
        <is>
          <t>PRODUITS D'EXPLOITATION</t>
        </is>
      </c>
    </row>
    <row r="6" ht="20" customHeight="1">
      <c r="B6" s="44" t="inlineStr">
        <is>
          <t>Ventes de marchandises / produits</t>
        </is>
      </c>
      <c r="C6" s="37" t="n">
        <v>85000</v>
      </c>
      <c r="D6" s="37" t="n">
        <v>78000</v>
      </c>
    </row>
    <row r="7" ht="20" customHeight="1">
      <c r="B7" s="40" t="inlineStr">
        <is>
          <t>Production vendue (services)</t>
        </is>
      </c>
      <c r="C7" s="30" t="n">
        <v>32000</v>
      </c>
      <c r="D7" s="30" t="n">
        <v>28500</v>
      </c>
    </row>
    <row r="8" ht="20" customHeight="1">
      <c r="B8" s="44" t="inlineStr">
        <is>
          <t>Autres produits d'exploitation</t>
        </is>
      </c>
      <c r="C8" s="37" t="n">
        <v>8500</v>
      </c>
      <c r="D8" s="37" t="n">
        <v>6200</v>
      </c>
    </row>
    <row r="9" ht="20" customHeight="1">
      <c r="B9" s="99" t="inlineStr">
        <is>
          <t>TOTAL PRODUITS D'EXPLOITATION</t>
        </is>
      </c>
      <c r="C9" s="100">
        <f>C6+C7+C8</f>
        <v/>
      </c>
      <c r="D9" s="100">
        <f>D6+D7+D8</f>
        <v/>
      </c>
    </row>
    <row r="10" ht="20" customHeight="1">
      <c r="B10" s="44" t="inlineStr"/>
    </row>
    <row r="11" ht="20" customHeight="1">
      <c r="B11" s="101" t="inlineStr">
        <is>
          <t>CHARGES D'EXPLOITATION</t>
        </is>
      </c>
    </row>
    <row r="12" ht="20" customHeight="1">
      <c r="B12" s="44" t="inlineStr">
        <is>
          <t>Achats de marchandises / matières</t>
        </is>
      </c>
      <c r="C12" s="37" t="n">
        <v>18500</v>
      </c>
      <c r="D12" s="37" t="n">
        <v>17200</v>
      </c>
    </row>
    <row r="13" ht="20" customHeight="1">
      <c r="B13" s="40" t="inlineStr">
        <is>
          <t>Variation de stocks</t>
        </is>
      </c>
      <c r="C13" s="30" t="n">
        <v>-1200</v>
      </c>
      <c r="D13" s="30" t="n">
        <v>800</v>
      </c>
    </row>
    <row r="14" ht="20" customHeight="1">
      <c r="B14" s="44" t="inlineStr">
        <is>
          <t>Charges externes (loyer, services...)</t>
        </is>
      </c>
      <c r="C14" s="37" t="n">
        <v>15600</v>
      </c>
      <c r="D14" s="37" t="n">
        <v>14800</v>
      </c>
    </row>
    <row r="15" ht="20" customHeight="1">
      <c r="B15" s="40" t="inlineStr">
        <is>
          <t>Impôts et taxes</t>
        </is>
      </c>
      <c r="C15" s="30" t="n">
        <v>3200</v>
      </c>
      <c r="D15" s="30" t="n">
        <v>2900</v>
      </c>
    </row>
    <row r="16" ht="20" customHeight="1">
      <c r="B16" s="44" t="inlineStr">
        <is>
          <t>Charges de personnel (salaires + charges)</t>
        </is>
      </c>
      <c r="C16" s="37" t="n">
        <v>67200</v>
      </c>
      <c r="D16" s="37" t="n">
        <v>62000</v>
      </c>
    </row>
    <row r="17" ht="20" customHeight="1">
      <c r="B17" s="40" t="inlineStr">
        <is>
          <t>Dotations aux amortissements</t>
        </is>
      </c>
      <c r="C17" s="30" t="n">
        <v>4500</v>
      </c>
      <c r="D17" s="30" t="n">
        <v>4200</v>
      </c>
    </row>
    <row r="18" ht="20" customHeight="1">
      <c r="B18" s="44" t="inlineStr">
        <is>
          <t>Autres charges d'exploitation</t>
        </is>
      </c>
      <c r="C18" s="37" t="n">
        <v>2100</v>
      </c>
      <c r="D18" s="37" t="n">
        <v>1800</v>
      </c>
    </row>
    <row r="19" ht="20" customHeight="1">
      <c r="B19" s="102" t="inlineStr">
        <is>
          <t>TOTAL CHARGES D'EXPLOITATION</t>
        </is>
      </c>
      <c r="C19" s="103">
        <f>C13+C14+C15+C16+C17+C18+C19</f>
        <v/>
      </c>
      <c r="D19" s="103">
        <f>D13+D14+D15+D16+D17+D18+D19</f>
        <v/>
      </c>
    </row>
    <row r="20" ht="20" customHeight="1">
      <c r="B20" s="44" t="inlineStr"/>
    </row>
    <row r="21" ht="20" customHeight="1">
      <c r="B21" s="104" t="inlineStr">
        <is>
          <t>RÉSULTAT D'EXPLOITATION</t>
        </is>
      </c>
      <c r="C21" s="105">
        <f>C10-C21</f>
        <v/>
      </c>
      <c r="D21" s="105">
        <f>D10-D21</f>
        <v/>
      </c>
    </row>
    <row r="22" ht="20" customHeight="1">
      <c r="B22" s="44" t="inlineStr"/>
    </row>
    <row r="23" ht="20" customHeight="1">
      <c r="B23" s="40" t="inlineStr">
        <is>
          <t>Produits financiers</t>
        </is>
      </c>
      <c r="C23" s="30" t="n">
        <v>850</v>
      </c>
      <c r="D23" s="30" t="n">
        <v>720</v>
      </c>
    </row>
    <row r="24" ht="20" customHeight="1">
      <c r="B24" s="44" t="inlineStr">
        <is>
          <t>Charges financières</t>
        </is>
      </c>
      <c r="C24" s="37" t="n">
        <v>1500</v>
      </c>
      <c r="D24" s="37" t="n">
        <v>1800</v>
      </c>
    </row>
    <row r="25" ht="20" customHeight="1">
      <c r="B25" s="106" t="inlineStr">
        <is>
          <t>RÉSULTAT FINANCIER</t>
        </is>
      </c>
      <c r="C25" s="107">
        <f>C25-C26</f>
        <v/>
      </c>
      <c r="D25" s="107">
        <f>D25-D26</f>
        <v/>
      </c>
    </row>
    <row r="26" ht="20" customHeight="1">
      <c r="B26" s="44" t="inlineStr"/>
    </row>
    <row r="27" ht="20" customHeight="1">
      <c r="B27" s="99" t="inlineStr">
        <is>
          <t>RÉSULTAT AVANT IMPÔT</t>
        </is>
      </c>
      <c r="C27" s="100">
        <f>C23+C28</f>
        <v/>
      </c>
      <c r="D27" s="100">
        <f>D23+D28</f>
        <v/>
      </c>
    </row>
    <row r="28" ht="20" customHeight="1">
      <c r="B28" s="44" t="inlineStr">
        <is>
          <t>Impôts sur les bénéfices (IS)</t>
        </is>
      </c>
      <c r="C28" s="37">
        <f>MAX(C30*0.25,0)</f>
        <v/>
      </c>
      <c r="D28" s="37">
        <f>MAX(D30*0.25,0)</f>
        <v/>
      </c>
    </row>
    <row r="29" ht="20" customHeight="1">
      <c r="B29" s="104" t="inlineStr">
        <is>
          <t>RÉSULTAT NET DE L'EXERCICE</t>
        </is>
      </c>
      <c r="C29" s="105">
        <f>C30-C31</f>
        <v/>
      </c>
      <c r="D29" s="105">
        <f>D30-D31</f>
        <v/>
      </c>
    </row>
  </sheetData>
  <mergeCells count="1">
    <mergeCell ref="B2:D2"/>
  </mergeCell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tabColor rgb="006B7280"/>
    <outlinePr summaryBelow="1" summaryRight="1"/>
    <pageSetUpPr/>
  </sheetPr>
  <dimension ref="B2:C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60" customWidth="1" min="3" max="3"/>
    <col width="3" customWidth="1" min="4" max="4"/>
  </cols>
  <sheetData>
    <row r="1" ht="8" customHeight="1"/>
    <row r="2" ht="50" customHeight="1">
      <c r="B2" s="26" t="inlineStr">
        <is>
          <t>📖 GUIDE D'UTILISATION — COMPTABILITÉ SIMPLIFIÉE</t>
        </is>
      </c>
    </row>
    <row r="3" ht="8" customHeight="1"/>
    <row r="4" ht="8" customHeight="1"/>
    <row r="5" ht="28" customHeight="1">
      <c r="B5" s="108" t="inlineStr">
        <is>
          <t>🏠 TABLEAU DE BORD</t>
        </is>
      </c>
    </row>
    <row r="6" ht="22" customHeight="1">
      <c r="B6" s="17" t="inlineStr">
        <is>
          <t>▶ Objectif</t>
        </is>
      </c>
      <c r="C6" s="109" t="inlineStr">
        <is>
          <t>Vue synthétique de votre activité mensuelle et annuelle.</t>
        </is>
      </c>
    </row>
    <row r="7" ht="22" customHeight="1">
      <c r="B7" s="20" t="inlineStr">
        <is>
          <t>▶ KPI affichés</t>
        </is>
      </c>
      <c r="C7" s="110" t="inlineStr">
        <is>
          <t>Chiffre d'affaires, Total charges, Résultat net du mois en cours.</t>
        </is>
      </c>
    </row>
    <row r="8" ht="22" customHeight="1">
      <c r="B8" s="17" t="inlineStr">
        <is>
          <t>▶ Récapitulatif</t>
        </is>
      </c>
      <c r="C8" s="109" t="inlineStr">
        <is>
          <t>Tableau de suivi mois par mois avec calcul automatique des marges.</t>
        </is>
      </c>
    </row>
    <row r="9" ht="22" customHeight="1">
      <c r="B9" s="20" t="inlineStr">
        <is>
          <t>▶ Mise à jour</t>
        </is>
      </c>
      <c r="C9" s="110" t="inlineStr">
        <is>
          <t>Les données se mettent à jour automatiquement depuis la feuille Journaux.</t>
        </is>
      </c>
    </row>
    <row r="10" ht="8" customHeight="1"/>
    <row r="11" ht="28" customHeight="1">
      <c r="B11" s="111" t="inlineStr">
        <is>
          <t>📝 SAISIE DES OPÉRATIONS</t>
        </is>
      </c>
    </row>
    <row r="12" ht="22" customHeight="1">
      <c r="B12" s="17" t="inlineStr">
        <is>
          <t>▶ Comment saisir</t>
        </is>
      </c>
      <c r="C12" s="109" t="inlineStr">
        <is>
          <t>Remplissez Date, Libellé, Catégorie, puis Débit ou Crédit selon le sens.</t>
        </is>
      </c>
    </row>
    <row r="13" ht="22" customHeight="1">
      <c r="B13" s="20" t="inlineStr">
        <is>
          <t>▶ Catégories</t>
        </is>
      </c>
      <c r="C13" s="110" t="inlineStr">
        <is>
          <t>Sélectionnez via le menu déroulant pour une cohérence de classement.</t>
        </is>
      </c>
    </row>
    <row r="14" ht="22" customHeight="1">
      <c r="B14" s="17" t="inlineStr">
        <is>
          <t>▶ Solde cumulé</t>
        </is>
      </c>
      <c r="C14" s="109" t="inlineStr">
        <is>
          <t>Calculé automatiquement en colonne G — vérifiez la cohérence régulièrement.</t>
        </is>
      </c>
    </row>
    <row r="15" ht="22" customHeight="1">
      <c r="B15" s="20" t="inlineStr">
        <is>
          <t>▶ Ajout de lignes</t>
        </is>
      </c>
      <c r="C15" s="110" t="inlineStr">
        <is>
          <t>Copiez une ligne existante pour étendre le journal vers le bas.</t>
        </is>
      </c>
    </row>
    <row r="16" ht="8" customHeight="1"/>
    <row r="17" ht="28" customHeight="1">
      <c r="B17" s="112" t="inlineStr">
        <is>
          <t>📅 JOURNAUX MENSUELS</t>
        </is>
      </c>
    </row>
    <row r="18" ht="22" customHeight="1">
      <c r="B18" s="17" t="inlineStr">
        <is>
          <t>▶ Structure</t>
        </is>
      </c>
      <c r="C18" s="109" t="inlineStr">
        <is>
          <t>Un récapitulatif mensuel des produits et charges par nature.</t>
        </is>
      </c>
    </row>
    <row r="19" ht="22" customHeight="1">
      <c r="B19" s="20" t="inlineStr">
        <is>
          <t>▶ Colonnes C à E</t>
        </is>
      </c>
      <c r="C19" s="110" t="inlineStr">
        <is>
          <t>Saisissez vos produits : Ventes, Prestations, Autres produits.</t>
        </is>
      </c>
    </row>
    <row r="20" ht="22" customHeight="1">
      <c r="B20" s="17" t="inlineStr">
        <is>
          <t>▶ Colonnes F à J</t>
        </is>
      </c>
      <c r="C20" s="109" t="inlineStr">
        <is>
          <t>Saisissez vos charges : Achats, Salaires, Loyer, Charges soc., Autres.</t>
        </is>
      </c>
    </row>
    <row r="21" ht="22" customHeight="1">
      <c r="B21" s="20" t="inlineStr">
        <is>
          <t>▶ Colonnes K à N</t>
        </is>
      </c>
      <c r="C21" s="110" t="inlineStr">
        <is>
          <t>Calculées automatiquement : Total produits, Charges, Résultat, Trésorerie.</t>
        </is>
      </c>
    </row>
    <row r="22" ht="8" customHeight="1"/>
    <row r="23" ht="28" customHeight="1">
      <c r="B23" s="113" t="inlineStr">
        <is>
          <t>📋 PLAN COMPTABLE</t>
        </is>
      </c>
    </row>
    <row r="24" ht="22" customHeight="1">
      <c r="B24" s="17" t="inlineStr">
        <is>
          <t>▶ Rôle</t>
        </is>
      </c>
      <c r="C24" s="109" t="inlineStr">
        <is>
          <t>Répertoire de tous les comptes utilisés dans votre comptabilité.</t>
        </is>
      </c>
    </row>
    <row r="25" ht="22" customHeight="1">
      <c r="B25" s="20" t="inlineStr">
        <is>
          <t>▶ Classes 1-2</t>
        </is>
      </c>
      <c r="C25" s="110" t="inlineStr">
        <is>
          <t>Capitaux propres et immobilisations (biens durables de l'entreprise).</t>
        </is>
      </c>
    </row>
    <row r="26" ht="22" customHeight="1">
      <c r="B26" s="17" t="inlineStr">
        <is>
          <t>▶ Classes 4-5</t>
        </is>
      </c>
      <c r="C26" s="109" t="inlineStr">
        <is>
          <t>Tiers (clients, fournisseurs) et trésorerie (banques, caisse).</t>
        </is>
      </c>
    </row>
    <row r="27" ht="22" customHeight="1">
      <c r="B27" s="20" t="inlineStr">
        <is>
          <t>▶ Classes 6-7</t>
        </is>
      </c>
      <c r="C27" s="110" t="inlineStr">
        <is>
          <t>Charges d'exploitation (classe 6) et produits d'exploitation (classe 7).</t>
        </is>
      </c>
    </row>
    <row r="28" ht="8" customHeight="1"/>
    <row r="29" ht="28" customHeight="1">
      <c r="B29" s="114" t="inlineStr">
        <is>
          <t>⚖️ BILAN ET COMPTE DE RÉSULTAT</t>
        </is>
      </c>
    </row>
    <row r="30" ht="22" customHeight="1">
      <c r="B30" s="17" t="inlineStr">
        <is>
          <t>▶ Bilan</t>
        </is>
      </c>
      <c r="C30" s="109" t="inlineStr">
        <is>
          <t>Photographie du patrimoine à un instant T : Actif (ce que possède l'entreprise) vs Passif (ce qu'elle doit).</t>
        </is>
      </c>
    </row>
    <row r="31" ht="22" customHeight="1">
      <c r="B31" s="20" t="inlineStr">
        <is>
          <t>▶ Équilibre</t>
        </is>
      </c>
      <c r="C31" s="110" t="inlineStr">
        <is>
          <t>Le total Actif doit toujours être égal au total Passif.</t>
        </is>
      </c>
    </row>
    <row r="32" ht="22" customHeight="1">
      <c r="B32" s="17" t="inlineStr">
        <is>
          <t>▶ Compte de résultat</t>
        </is>
      </c>
      <c r="C32" s="109" t="inlineStr">
        <is>
          <t>Mesure la performance sur l'exercice : Produits - Charges = Résultat.</t>
        </is>
      </c>
    </row>
    <row r="33" ht="22" customHeight="1">
      <c r="B33" s="20" t="inlineStr">
        <is>
          <t>▶ Résultat net</t>
        </is>
      </c>
      <c r="C33" s="110" t="inlineStr">
        <is>
          <t>Bénéfice ou perte après IS (Impôt sur les Sociétés à 25%).</t>
        </is>
      </c>
    </row>
    <row r="34" ht="8" customHeight="1"/>
    <row r="35" ht="28" customHeight="1">
      <c r="B35" s="115" t="inlineStr">
        <is>
          <t>⚠️ RECOMMANDATIONS</t>
        </is>
      </c>
    </row>
    <row r="36" ht="22" customHeight="1">
      <c r="B36" s="17" t="inlineStr">
        <is>
          <t>▶ Sauvegarde</t>
        </is>
      </c>
      <c r="C36" s="109" t="inlineStr">
        <is>
          <t>Sauvegardez votre fichier quotidiennement et conservez un historique mensuel.</t>
        </is>
      </c>
    </row>
    <row r="37" ht="22" customHeight="1">
      <c r="B37" s="20" t="inlineStr">
        <is>
          <t>▶ Expert-comptable</t>
        </is>
      </c>
      <c r="C37" s="110" t="inlineStr">
        <is>
          <t>Ce modèle est un outil de gestion simplifié, il ne remplace pas un expert-comptable certifié.</t>
        </is>
      </c>
    </row>
    <row r="38" ht="22" customHeight="1">
      <c r="B38" s="17" t="inlineStr">
        <is>
          <t>▶ TVA</t>
        </is>
      </c>
      <c r="C38" s="109" t="inlineStr">
        <is>
          <t>La gestion de la TVA nécessite un suivi séparé selon votre régime fiscal.</t>
        </is>
      </c>
    </row>
    <row r="39" ht="22" customHeight="1">
      <c r="B39" s="20" t="inlineStr">
        <is>
          <t>▶ Obligations légales</t>
        </is>
      </c>
      <c r="C39" s="110" t="inlineStr">
        <is>
          <t>Vérifiez vos obligations déclaratives auprès de l'administration fiscale.</t>
        </is>
      </c>
    </row>
    <row r="41" ht="30" customHeight="1">
      <c r="B41" s="116" t="inlineStr">
        <is>
          <t>© 2026 — Modèle Comptabilité Simplifiée | Généré le 04/03/2026 à 00:50 | Pour usage professionnel uniquement</t>
        </is>
      </c>
    </row>
  </sheetData>
  <mergeCells count="8">
    <mergeCell ref="B2:C2"/>
    <mergeCell ref="B5:C5"/>
    <mergeCell ref="B11:C11"/>
    <mergeCell ref="B17:C17"/>
    <mergeCell ref="B23:C23"/>
    <mergeCell ref="B29:C29"/>
    <mergeCell ref="B35:C35"/>
    <mergeCell ref="B41:C41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2026-03-04T00:50:26Z</dcterms:created>
  <dcterms:modified xmlns:dcterms="http://purl.org/dc/terms/" xmlns:xsi="http://www.w3.org/2001/XMLSchema-instance" xsi:type="dcterms:W3CDTF">2026-03-04T00:50:26Z</dcterms:modified>
</cp:coreProperties>
</file>