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Échéancier" sheetId="1" state="visible" r:id="rId1"/>
    <sheet xmlns:r="http://schemas.openxmlformats.org/officeDocument/2006/relationships" name="Tableau de bord" sheetId="2" state="visible" r:id="rId2"/>
    <sheet xmlns:r="http://schemas.openxmlformats.org/officeDocument/2006/relationships" name="Mode d'emploi" sheetId="3" state="visible" r:id="rId3"/>
  </sheets>
  <definedNames>
    <definedName name="_xlnm._FilterDatabase" localSheetId="0" hidden="1">'Échéancier'!$A$11:$K$26</definedName>
    <definedName name="_xlnm.Print_Titles" localSheetId="0">'Échéancier'!1:11</definedName>
    <definedName name="_xlnm.Print_Titles" localSheetId="1">'Tableau de bord'!1:11</definedName>
    <definedName name="_xlnm.Print_Titles" localSheetId="2">'Mode d''emploi'!1:11</definedName>
  </definedNames>
  <calcPr calcId="124519" fullCalcOnLoad="1"/>
</workbook>
</file>

<file path=xl/styles.xml><?xml version="1.0" encoding="utf-8"?>
<styleSheet xmlns="http://schemas.openxmlformats.org/spreadsheetml/2006/main">
  <numFmts count="4">
    <numFmt numFmtId="164" formatCode="#,##0.00 &quot;€&quot;"/>
    <numFmt numFmtId="165" formatCode="yyyy-mm-dd"/>
    <numFmt numFmtId="166" formatCode="DD/MM/YYYY"/>
    <numFmt numFmtId="167" formatCode="0.0%"/>
  </numFmts>
  <fonts count="36">
    <font>
      <name val="Calibri"/>
      <family val="2"/>
      <color theme="1"/>
      <sz val="11"/>
      <scheme val="minor"/>
    </font>
    <font>
      <name val="Calibri"/>
      <b val="1"/>
      <color rgb="00FFFFFF"/>
      <sz val="22"/>
    </font>
    <font>
      <name val="Calibri"/>
      <i val="1"/>
      <color rgb="00DBEAFE"/>
      <sz val="10"/>
    </font>
    <font>
      <name val="Calibri"/>
      <b val="1"/>
      <color rgb="006B7280"/>
      <sz val="10"/>
    </font>
    <font>
      <name val="Calibri"/>
      <color rgb="001E293B"/>
      <sz val="11"/>
    </font>
    <font>
      <name val="Calibri"/>
      <b val="1"/>
      <color rgb="001E3A8A"/>
      <sz val="8"/>
    </font>
    <font>
      <name val="Calibri"/>
      <b val="1"/>
      <color rgb="001E3A8A"/>
      <sz val="13"/>
    </font>
    <font>
      <name val="Calibri"/>
      <b val="1"/>
      <color rgb="0010B981"/>
      <sz val="8"/>
    </font>
    <font>
      <name val="Calibri"/>
      <b val="1"/>
      <color rgb="0010B981"/>
      <sz val="13"/>
    </font>
    <font>
      <name val="Calibri"/>
      <b val="1"/>
      <color rgb="00F59E0B"/>
      <sz val="8"/>
    </font>
    <font>
      <name val="Calibri"/>
      <b val="1"/>
      <color rgb="00F59E0B"/>
      <sz val="13"/>
    </font>
    <font>
      <name val="Calibri"/>
      <b val="1"/>
      <color rgb="00EF4444"/>
      <sz val="8"/>
    </font>
    <font>
      <name val="Calibri"/>
      <b val="1"/>
      <color rgb="00EF4444"/>
      <sz val="13"/>
    </font>
    <font>
      <name val="Calibri"/>
      <b val="1"/>
      <color rgb="003B82F6"/>
      <sz val="8"/>
    </font>
    <font>
      <name val="Calibri"/>
      <b val="1"/>
      <color rgb="003B82F6"/>
      <sz val="13"/>
    </font>
    <font>
      <name val="Calibri"/>
      <b val="1"/>
      <color rgb="00FFFFFF"/>
      <sz val="10"/>
    </font>
    <font>
      <name val="Calibri"/>
      <color rgb="001E293B"/>
      <sz val="10"/>
    </font>
    <font>
      <name val="Calibri"/>
      <b val="1"/>
      <color rgb="0010B981"/>
      <sz val="9"/>
    </font>
    <font>
      <name val="Calibri"/>
      <b val="1"/>
      <color rgb="00F59E0B"/>
      <sz val="9"/>
    </font>
    <font>
      <name val="Calibri"/>
      <b val="1"/>
      <color rgb="003B82F6"/>
      <sz val="9"/>
    </font>
    <font>
      <name val="Calibri"/>
      <color rgb="00EF4444"/>
      <sz val="10"/>
    </font>
    <font>
      <name val="Calibri"/>
      <b val="1"/>
      <color rgb="00FFFFFF"/>
      <sz val="11"/>
    </font>
    <font>
      <name val="Calibri"/>
      <b val="1"/>
      <color rgb="00FFFFFF"/>
      <sz val="20"/>
    </font>
    <font>
      <name val="Calibri"/>
      <b val="1"/>
      <color rgb="0010B981"/>
      <sz val="14"/>
    </font>
    <font>
      <name val="Calibri"/>
      <b val="1"/>
      <color rgb="00F59E0B"/>
      <sz val="14"/>
    </font>
    <font>
      <name val="Calibri"/>
      <b val="1"/>
      <color rgb="00EF4444"/>
      <sz val="14"/>
    </font>
    <font>
      <name val="Calibri"/>
      <b val="1"/>
      <color rgb="003B82F6"/>
      <sz val="14"/>
    </font>
    <font>
      <name val="Calibri"/>
      <b val="1"/>
      <color rgb="001E3A8A"/>
      <sz val="12"/>
    </font>
    <font>
      <name val="Calibri"/>
      <b val="1"/>
      <color rgb="00FFFFFF"/>
      <sz val="9"/>
    </font>
    <font>
      <name val="Calibri"/>
      <color rgb="00000000"/>
      <sz val="9"/>
    </font>
    <font>
      <name val="Calibri"/>
      <b val="1"/>
      <color rgb="00FFFFFF"/>
      <sz val="18"/>
    </font>
    <font>
      <name val="Calibri"/>
      <b val="1"/>
      <color rgb="001E3A8A"/>
      <sz val="10"/>
    </font>
    <font>
      <name val="Calibri"/>
      <b val="1"/>
      <color rgb="003B82F6"/>
      <sz val="10"/>
    </font>
    <font>
      <name val="Calibri"/>
      <b val="1"/>
      <color rgb="0010B981"/>
      <sz val="10"/>
    </font>
    <font>
      <name val="Calibri"/>
      <b val="1"/>
      <color rgb="00F59E0B"/>
      <sz val="10"/>
    </font>
    <font>
      <name val="Calibri"/>
      <i val="1"/>
      <color rgb="006B7280"/>
      <sz val="9"/>
    </font>
  </fonts>
  <fills count="14">
    <fill>
      <patternFill/>
    </fill>
    <fill>
      <patternFill patternType="gray125"/>
    </fill>
    <fill>
      <patternFill patternType="solid">
        <fgColor rgb="001E3A8A"/>
      </patternFill>
    </fill>
    <fill>
      <patternFill patternType="solid">
        <fgColor rgb="00F3F4F6"/>
      </patternFill>
    </fill>
    <fill>
      <patternFill patternType="solid">
        <fgColor rgb="003B82F6"/>
      </patternFill>
    </fill>
    <fill>
      <patternFill patternType="solid">
        <fgColor rgb="00DBEAFE"/>
      </patternFill>
    </fill>
    <fill>
      <patternFill patternType="solid">
        <fgColor rgb="00D1FAE5"/>
      </patternFill>
    </fill>
    <fill>
      <patternFill patternType="solid">
        <fgColor rgb="00FEF3C7"/>
      </patternFill>
    </fill>
    <fill>
      <patternFill patternType="solid">
        <fgColor rgb="00FEE2E2"/>
      </patternFill>
    </fill>
    <fill>
      <patternFill patternType="solid">
        <fgColor rgb="00FFFFFF"/>
      </patternFill>
    </fill>
    <fill>
      <patternFill patternType="solid">
        <fgColor rgb="0010B981"/>
      </patternFill>
    </fill>
    <fill>
      <patternFill patternType="solid">
        <fgColor rgb="00F59E0B"/>
      </patternFill>
    </fill>
    <fill>
      <patternFill patternType="solid">
        <fgColor rgb="00EF4444"/>
      </patternFill>
    </fill>
    <fill>
      <patternFill patternType="solid">
        <fgColor rgb="006B7280"/>
      </patternFill>
    </fill>
  </fills>
  <borders count="33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  <border>
      <left/>
      <right/>
      <top style="thin">
        <color rgb="00D1D5DB"/>
      </top>
      <bottom/>
      <diagonal/>
    </border>
    <border>
      <left/>
      <right style="thin">
        <color rgb="00D1D5DB"/>
      </right>
      <top style="thin">
        <color rgb="00D1D5DB"/>
      </top>
      <bottom/>
      <diagonal/>
    </border>
    <border>
      <left/>
      <right style="thin">
        <color rgb="00D1D5DB"/>
      </right>
      <top style="thin">
        <color rgb="00D1D5DB"/>
      </top>
      <bottom style="thin">
        <color rgb="00D1D5DB"/>
      </bottom>
      <diagonal/>
    </border>
    <border>
      <left/>
      <right/>
      <top style="thin">
        <color rgb="00D1D5DB"/>
      </top>
      <bottom style="thin">
        <color rgb="00D1D5DB"/>
      </bottom>
      <diagonal/>
    </border>
    <border>
      <left style="thin">
        <color rgb="001E3A8A"/>
      </left>
      <right style="thin">
        <color rgb="001E3A8A"/>
      </right>
      <top style="thin">
        <color rgb="001E3A8A"/>
      </top>
      <bottom style="thin">
        <color rgb="001E3A8A"/>
      </bottom>
    </border>
    <border>
      <left/>
      <right/>
      <top style="thin">
        <color rgb="001E3A8A"/>
      </top>
      <bottom/>
      <diagonal/>
    </border>
    <border>
      <left/>
      <right style="thin">
        <color rgb="001E3A8A"/>
      </right>
      <top style="thin">
        <color rgb="001E3A8A"/>
      </top>
      <bottom/>
      <diagonal/>
    </border>
    <border>
      <left/>
      <right style="thin">
        <color rgb="001E3A8A"/>
      </right>
      <top style="thin">
        <color rgb="001E3A8A"/>
      </top>
      <bottom style="thin">
        <color rgb="001E3A8A"/>
      </bottom>
      <diagonal/>
    </border>
    <border>
      <left style="thin">
        <color rgb="0010B981"/>
      </left>
      <right style="thin">
        <color rgb="0010B981"/>
      </right>
      <top style="thin">
        <color rgb="0010B981"/>
      </top>
      <bottom style="thin">
        <color rgb="0010B981"/>
      </bottom>
    </border>
    <border>
      <left/>
      <right/>
      <top style="thin">
        <color rgb="0010B981"/>
      </top>
      <bottom/>
      <diagonal/>
    </border>
    <border>
      <left/>
      <right style="thin">
        <color rgb="0010B981"/>
      </right>
      <top style="thin">
        <color rgb="0010B981"/>
      </top>
      <bottom/>
      <diagonal/>
    </border>
    <border>
      <left/>
      <right style="thin">
        <color rgb="0010B981"/>
      </right>
      <top style="thin">
        <color rgb="0010B981"/>
      </top>
      <bottom style="thin">
        <color rgb="0010B981"/>
      </bottom>
      <diagonal/>
    </border>
    <border>
      <left style="thin">
        <color rgb="00F59E0B"/>
      </left>
      <right style="thin">
        <color rgb="00F59E0B"/>
      </right>
      <top style="thin">
        <color rgb="00F59E0B"/>
      </top>
      <bottom style="thin">
        <color rgb="00F59E0B"/>
      </bottom>
    </border>
    <border>
      <left/>
      <right/>
      <top style="thin">
        <color rgb="00F59E0B"/>
      </top>
      <bottom/>
      <diagonal/>
    </border>
    <border>
      <left/>
      <right style="thin">
        <color rgb="00F59E0B"/>
      </right>
      <top style="thin">
        <color rgb="00F59E0B"/>
      </top>
      <bottom/>
      <diagonal/>
    </border>
    <border>
      <left/>
      <right style="thin">
        <color rgb="00F59E0B"/>
      </right>
      <top style="thin">
        <color rgb="00F59E0B"/>
      </top>
      <bottom style="thin">
        <color rgb="00F59E0B"/>
      </bottom>
      <diagonal/>
    </border>
    <border>
      <left style="thin">
        <color rgb="00EF4444"/>
      </left>
      <right style="thin">
        <color rgb="00EF4444"/>
      </right>
      <top style="thin">
        <color rgb="00EF4444"/>
      </top>
      <bottom style="thin">
        <color rgb="00EF4444"/>
      </bottom>
    </border>
    <border>
      <left/>
      <right/>
      <top style="thin">
        <color rgb="00EF4444"/>
      </top>
      <bottom/>
      <diagonal/>
    </border>
    <border>
      <left/>
      <right style="thin">
        <color rgb="00EF4444"/>
      </right>
      <top style="thin">
        <color rgb="00EF4444"/>
      </top>
      <bottom/>
      <diagonal/>
    </border>
    <border>
      <left/>
      <right style="thin">
        <color rgb="00EF4444"/>
      </right>
      <top style="thin">
        <color rgb="00EF4444"/>
      </top>
      <bottom style="thin">
        <color rgb="00EF4444"/>
      </bottom>
      <diagonal/>
    </border>
    <border>
      <left style="thin">
        <color rgb="003B82F6"/>
      </left>
      <right style="thin">
        <color rgb="003B82F6"/>
      </right>
      <top style="thin">
        <color rgb="003B82F6"/>
      </top>
      <bottom style="thin">
        <color rgb="003B82F6"/>
      </bottom>
    </border>
    <border>
      <left/>
      <right/>
      <top style="thin">
        <color rgb="003B82F6"/>
      </top>
      <bottom/>
      <diagonal/>
    </border>
    <border>
      <left/>
      <right style="thin">
        <color rgb="003B82F6"/>
      </right>
      <top style="thin">
        <color rgb="003B82F6"/>
      </top>
      <bottom/>
      <diagonal/>
    </border>
    <border>
      <left/>
      <right style="thin">
        <color rgb="003B82F6"/>
      </right>
      <top style="thin">
        <color rgb="003B82F6"/>
      </top>
      <bottom style="thin">
        <color rgb="003B82F6"/>
      </bottom>
      <diagonal/>
    </border>
    <border>
      <left/>
      <right/>
      <top style="thin">
        <color rgb="0010B981"/>
      </top>
      <bottom style="thin">
        <color rgb="0010B981"/>
      </bottom>
      <diagonal/>
    </border>
    <border>
      <left/>
      <right/>
      <top style="thin">
        <color rgb="00F59E0B"/>
      </top>
      <bottom style="thin">
        <color rgb="00F59E0B"/>
      </bottom>
      <diagonal/>
    </border>
    <border>
      <left/>
      <right/>
      <top style="thin">
        <color rgb="00EF4444"/>
      </top>
      <bottom style="thin">
        <color rgb="00EF4444"/>
      </bottom>
      <diagonal/>
    </border>
    <border>
      <left/>
      <right/>
      <top style="thin">
        <color rgb="003B82F6"/>
      </top>
      <bottom style="thin">
        <color rgb="003B82F6"/>
      </bottom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  <border>
      <left style="thin">
        <color rgb="006B7280"/>
      </left>
      <right style="thin">
        <color rgb="006B7280"/>
      </right>
      <top style="thin">
        <color rgb="006B7280"/>
      </top>
      <bottom style="thin">
        <color rgb="006B7280"/>
      </bottom>
    </border>
    <border>
      <bottom style="medium">
        <color rgb="003B82F6"/>
      </bottom>
    </border>
  </borders>
  <cellStyleXfs count="1">
    <xf numFmtId="0" fontId="0" fillId="0" borderId="0"/>
  </cellStyleXfs>
  <cellXfs count="76">
    <xf numFmtId="0" fontId="0" fillId="0" borderId="0" pivotButton="0" quotePrefix="0" xfId="0"/>
    <xf numFmtId="0" fontId="0" fillId="2" borderId="0" pivotButton="0" quotePrefix="0" xfId="0"/>
    <xf numFmtId="0" fontId="1" fillId="2" borderId="0" applyAlignment="1" pivotButton="0" quotePrefix="0" xfId="0">
      <alignment horizontal="left" vertical="center"/>
    </xf>
    <xf numFmtId="0" fontId="2" fillId="2" borderId="0" applyAlignment="1" pivotButton="0" quotePrefix="0" xfId="0">
      <alignment horizontal="right" vertical="center"/>
    </xf>
    <xf numFmtId="0" fontId="3" fillId="0" borderId="0" applyAlignment="1" pivotButton="0" quotePrefix="0" xfId="0">
      <alignment horizontal="right" vertical="center"/>
    </xf>
    <xf numFmtId="0" fontId="4" fillId="3" borderId="1" applyAlignment="1" pivotButton="0" quotePrefix="0" xfId="0">
      <alignment horizontal="left" vertical="center"/>
    </xf>
    <xf numFmtId="0" fontId="0" fillId="0" borderId="4" pivotButton="0" quotePrefix="0" xfId="0"/>
    <xf numFmtId="0" fontId="0" fillId="0" borderId="5" pivotButton="0" quotePrefix="0" xfId="0"/>
    <xf numFmtId="0" fontId="0" fillId="4" borderId="0" pivotButton="0" quotePrefix="0" xfId="0"/>
    <xf numFmtId="0" fontId="5" fillId="5" borderId="6" applyAlignment="1" pivotButton="0" quotePrefix="0" xfId="0">
      <alignment horizontal="center" vertical="bottom"/>
    </xf>
    <xf numFmtId="0" fontId="0" fillId="0" borderId="9" pivotButton="0" quotePrefix="0" xfId="0"/>
    <xf numFmtId="0" fontId="7" fillId="6" borderId="10" applyAlignment="1" pivotButton="0" quotePrefix="0" xfId="0">
      <alignment horizontal="center" vertical="bottom"/>
    </xf>
    <xf numFmtId="0" fontId="0" fillId="0" borderId="13" pivotButton="0" quotePrefix="0" xfId="0"/>
    <xf numFmtId="0" fontId="9" fillId="7" borderId="14" applyAlignment="1" pivotButton="0" quotePrefix="0" xfId="0">
      <alignment horizontal="center" vertical="bottom"/>
    </xf>
    <xf numFmtId="0" fontId="0" fillId="0" borderId="17" pivotButton="0" quotePrefix="0" xfId="0"/>
    <xf numFmtId="0" fontId="11" fillId="8" borderId="18" applyAlignment="1" pivotButton="0" quotePrefix="0" xfId="0">
      <alignment horizontal="center" vertical="bottom"/>
    </xf>
    <xf numFmtId="0" fontId="0" fillId="0" borderId="21" pivotButton="0" quotePrefix="0" xfId="0"/>
    <xf numFmtId="0" fontId="13" fillId="5" borderId="22" applyAlignment="1" pivotButton="0" quotePrefix="0" xfId="0">
      <alignment horizontal="center" vertical="bottom"/>
    </xf>
    <xf numFmtId="0" fontId="0" fillId="0" borderId="25" pivotButton="0" quotePrefix="0" xfId="0"/>
    <xf numFmtId="164" fontId="6" fillId="5" borderId="6" applyAlignment="1" pivotButton="0" quotePrefix="0" xfId="0">
      <alignment horizontal="center" vertical="center"/>
    </xf>
    <xf numFmtId="164" fontId="8" fillId="6" borderId="10" applyAlignment="1" pivotButton="0" quotePrefix="0" xfId="0">
      <alignment horizontal="center" vertical="center"/>
    </xf>
    <xf numFmtId="164" fontId="10" fillId="7" borderId="14" applyAlignment="1" pivotButton="0" quotePrefix="0" xfId="0">
      <alignment horizontal="center" vertical="center"/>
    </xf>
    <xf numFmtId="164" fontId="12" fillId="8" borderId="18" applyAlignment="1" pivotButton="0" quotePrefix="0" xfId="0">
      <alignment horizontal="center" vertical="center"/>
    </xf>
    <xf numFmtId="10" fontId="14" fillId="5" borderId="22" applyAlignment="1" pivotButton="0" quotePrefix="0" xfId="0">
      <alignment horizontal="center" vertical="center"/>
    </xf>
    <xf numFmtId="0" fontId="15" fillId="2" borderId="22" applyAlignment="1" pivotButton="0" quotePrefix="0" xfId="0">
      <alignment horizontal="center" vertical="center" wrapText="1"/>
    </xf>
    <xf numFmtId="0" fontId="16" fillId="9" borderId="1" applyAlignment="1" pivotButton="0" quotePrefix="0" xfId="0">
      <alignment horizontal="center" vertical="center"/>
    </xf>
    <xf numFmtId="166" fontId="16" fillId="9" borderId="1" applyAlignment="1" pivotButton="0" quotePrefix="0" xfId="0">
      <alignment horizontal="center" vertical="center"/>
    </xf>
    <xf numFmtId="0" fontId="16" fillId="9" borderId="1" applyAlignment="1" pivotButton="0" quotePrefix="0" xfId="0">
      <alignment horizontal="left" vertical="center"/>
    </xf>
    <xf numFmtId="164" fontId="16" fillId="9" borderId="1" applyAlignment="1" pivotButton="0" quotePrefix="0" xfId="0">
      <alignment horizontal="right" vertical="center"/>
    </xf>
    <xf numFmtId="0" fontId="17" fillId="6" borderId="1" applyAlignment="1" pivotButton="0" quotePrefix="0" xfId="0">
      <alignment horizontal="center" vertical="center"/>
    </xf>
    <xf numFmtId="0" fontId="16" fillId="3" borderId="1" applyAlignment="1" pivotButton="0" quotePrefix="0" xfId="0">
      <alignment horizontal="center" vertical="center"/>
    </xf>
    <xf numFmtId="166" fontId="16" fillId="3" borderId="1" applyAlignment="1" pivotButton="0" quotePrefix="0" xfId="0">
      <alignment horizontal="center" vertical="center"/>
    </xf>
    <xf numFmtId="0" fontId="16" fillId="3" borderId="1" applyAlignment="1" pivotButton="0" quotePrefix="0" xfId="0">
      <alignment horizontal="left" vertical="center"/>
    </xf>
    <xf numFmtId="164" fontId="16" fillId="3" borderId="1" applyAlignment="1" pivotButton="0" quotePrefix="0" xfId="0">
      <alignment horizontal="right" vertical="center"/>
    </xf>
    <xf numFmtId="0" fontId="18" fillId="7" borderId="1" applyAlignment="1" pivotButton="0" quotePrefix="0" xfId="0">
      <alignment horizontal="center" vertical="center"/>
    </xf>
    <xf numFmtId="0" fontId="19" fillId="5" borderId="1" applyAlignment="1" pivotButton="0" quotePrefix="0" xfId="0">
      <alignment horizontal="center" vertical="center"/>
    </xf>
    <xf numFmtId="164" fontId="20" fillId="9" borderId="1" applyAlignment="1" pivotButton="0" quotePrefix="0" xfId="0">
      <alignment horizontal="right" vertical="center"/>
    </xf>
    <xf numFmtId="0" fontId="21" fillId="2" borderId="6" applyAlignment="1" pivotButton="0" quotePrefix="0" xfId="0">
      <alignment horizontal="center" vertical="center"/>
    </xf>
    <xf numFmtId="164" fontId="21" fillId="2" borderId="6" applyAlignment="1" pivotButton="0" quotePrefix="0" xfId="0">
      <alignment horizontal="right" vertical="center"/>
    </xf>
    <xf numFmtId="0" fontId="0" fillId="2" borderId="6" pivotButton="0" quotePrefix="0" xfId="0"/>
    <xf numFmtId="0" fontId="22" fillId="2" borderId="0" applyAlignment="1" pivotButton="0" quotePrefix="0" xfId="0">
      <alignment horizontal="left" vertical="center"/>
    </xf>
    <xf numFmtId="0" fontId="7" fillId="6" borderId="10" applyAlignment="1" pivotButton="0" quotePrefix="0" xfId="0">
      <alignment horizontal="center" vertical="center"/>
    </xf>
    <xf numFmtId="0" fontId="0" fillId="0" borderId="26" pivotButton="0" quotePrefix="0" xfId="0"/>
    <xf numFmtId="0" fontId="9" fillId="7" borderId="14" applyAlignment="1" pivotButton="0" quotePrefix="0" xfId="0">
      <alignment horizontal="center" vertical="center"/>
    </xf>
    <xf numFmtId="0" fontId="0" fillId="0" borderId="27" pivotButton="0" quotePrefix="0" xfId="0"/>
    <xf numFmtId="0" fontId="11" fillId="8" borderId="18" applyAlignment="1" pivotButton="0" quotePrefix="0" xfId="0">
      <alignment horizontal="center" vertical="center"/>
    </xf>
    <xf numFmtId="0" fontId="0" fillId="0" borderId="28" pivotButton="0" quotePrefix="0" xfId="0"/>
    <xf numFmtId="0" fontId="13" fillId="5" borderId="22" applyAlignment="1" pivotButton="0" quotePrefix="0" xfId="0">
      <alignment horizontal="center" vertical="center"/>
    </xf>
    <xf numFmtId="0" fontId="0" fillId="0" borderId="29" pivotButton="0" quotePrefix="0" xfId="0"/>
    <xf numFmtId="0" fontId="0" fillId="10" borderId="10" pivotButton="0" quotePrefix="0" xfId="0"/>
    <xf numFmtId="0" fontId="0" fillId="11" borderId="14" pivotButton="0" quotePrefix="0" xfId="0"/>
    <xf numFmtId="0" fontId="0" fillId="12" borderId="18" pivotButton="0" quotePrefix="0" xfId="0"/>
    <xf numFmtId="0" fontId="0" fillId="4" borderId="22" pivotButton="0" quotePrefix="0" xfId="0"/>
    <xf numFmtId="164" fontId="23" fillId="6" borderId="10" applyAlignment="1" pivotButton="0" quotePrefix="0" xfId="0">
      <alignment horizontal="center" vertical="center"/>
    </xf>
    <xf numFmtId="164" fontId="24" fillId="7" borderId="14" applyAlignment="1" pivotButton="0" quotePrefix="0" xfId="0">
      <alignment horizontal="center" vertical="center"/>
    </xf>
    <xf numFmtId="164" fontId="25" fillId="8" borderId="18" applyAlignment="1" pivotButton="0" quotePrefix="0" xfId="0">
      <alignment horizontal="center" vertical="center"/>
    </xf>
    <xf numFmtId="167" fontId="26" fillId="5" borderId="22" applyAlignment="1" pivotButton="0" quotePrefix="0" xfId="0">
      <alignment horizontal="center" vertical="center"/>
    </xf>
    <xf numFmtId="0" fontId="27" fillId="0" borderId="0" applyAlignment="1" pivotButton="0" quotePrefix="0" xfId="0">
      <alignment horizontal="left" vertical="center"/>
    </xf>
    <xf numFmtId="0" fontId="28" fillId="2" borderId="30" applyAlignment="1" pivotButton="0" quotePrefix="0" xfId="0">
      <alignment horizontal="center" vertical="center"/>
    </xf>
    <xf numFmtId="0" fontId="29" fillId="9" borderId="30" applyAlignment="1" pivotButton="0" quotePrefix="0" xfId="0">
      <alignment horizontal="center" vertical="center"/>
    </xf>
    <xf numFmtId="164" fontId="29" fillId="9" borderId="30" applyAlignment="1" pivotButton="0" quotePrefix="0" xfId="0">
      <alignment horizontal="center" vertical="center"/>
    </xf>
    <xf numFmtId="0" fontId="29" fillId="3" borderId="30" applyAlignment="1" pivotButton="0" quotePrefix="0" xfId="0">
      <alignment horizontal="center" vertical="center"/>
    </xf>
    <xf numFmtId="164" fontId="29" fillId="3" borderId="30" applyAlignment="1" pivotButton="0" quotePrefix="0" xfId="0">
      <alignment horizontal="center" vertical="center"/>
    </xf>
    <xf numFmtId="0" fontId="30" fillId="2" borderId="0" applyAlignment="1" pivotButton="0" quotePrefix="0" xfId="0">
      <alignment horizontal="left" vertical="center"/>
    </xf>
    <xf numFmtId="0" fontId="21" fillId="2" borderId="6" applyAlignment="1" pivotButton="0" quotePrefix="0" xfId="0">
      <alignment horizontal="left" vertical="center"/>
    </xf>
    <xf numFmtId="0" fontId="31" fillId="3" borderId="1" applyAlignment="1" pivotButton="0" quotePrefix="0" xfId="0">
      <alignment horizontal="left" vertical="top" wrapText="1"/>
    </xf>
    <xf numFmtId="0" fontId="16" fillId="9" borderId="1" applyAlignment="1" pivotButton="0" quotePrefix="0" xfId="0">
      <alignment horizontal="left" vertical="top" wrapText="1"/>
    </xf>
    <xf numFmtId="0" fontId="21" fillId="4" borderId="22" applyAlignment="1" pivotButton="0" quotePrefix="0" xfId="0">
      <alignment horizontal="left" vertical="center"/>
    </xf>
    <xf numFmtId="0" fontId="32" fillId="3" borderId="1" applyAlignment="1" pivotButton="0" quotePrefix="0" xfId="0">
      <alignment horizontal="left" vertical="top" wrapText="1"/>
    </xf>
    <xf numFmtId="0" fontId="21" fillId="10" borderId="10" applyAlignment="1" pivotButton="0" quotePrefix="0" xfId="0">
      <alignment horizontal="left" vertical="center"/>
    </xf>
    <xf numFmtId="0" fontId="33" fillId="3" borderId="1" applyAlignment="1" pivotButton="0" quotePrefix="0" xfId="0">
      <alignment horizontal="left" vertical="top" wrapText="1"/>
    </xf>
    <xf numFmtId="0" fontId="21" fillId="11" borderId="14" applyAlignment="1" pivotButton="0" quotePrefix="0" xfId="0">
      <alignment horizontal="left" vertical="center"/>
    </xf>
    <xf numFmtId="0" fontId="34" fillId="3" borderId="1" applyAlignment="1" pivotButton="0" quotePrefix="0" xfId="0">
      <alignment horizontal="left" vertical="top" wrapText="1"/>
    </xf>
    <xf numFmtId="0" fontId="21" fillId="13" borderId="31" applyAlignment="1" pivotButton="0" quotePrefix="0" xfId="0">
      <alignment horizontal="left" vertical="center"/>
    </xf>
    <xf numFmtId="0" fontId="3" fillId="3" borderId="1" applyAlignment="1" pivotButton="0" quotePrefix="0" xfId="0">
      <alignment horizontal="left" vertical="top" wrapText="1"/>
    </xf>
    <xf numFmtId="0" fontId="35" fillId="3" borderId="32" applyAlignment="1" pivotButton="0" quotePrefix="0" xfId="0">
      <alignment horizontal="center" vertical="center"/>
    </xf>
  </cellXfs>
  <cellStyles count="1">
    <cellStyle name="Normal" xfId="0" builtinId="0" hidden="0"/>
  </cellStyles>
  <dxfs count="1">
    <dxf>
      <font>
        <b val="1"/>
        <color rgb="00EF4444"/>
      </font>
      <fill>
        <patternFill patternType="solid">
          <fgColor rgb="00FEE2E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Montants par statut (€)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'Tableau de bord'!C10</f>
            </strRef>
          </tx>
          <spPr>
            <a:ln xmlns:a="http://schemas.openxmlformats.org/drawingml/2006/main">
              <a:prstDash val="solid"/>
            </a:ln>
          </spPr>
          <cat>
            <numRef>
              <f>'Tableau de bord'!$B$11:$B$15</f>
            </numRef>
          </cat>
          <val>
            <numRef>
              <f>'Tableau de bord'!$C$11:$C$15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Prévisions vs Réalisé (€)</a:t>
            </a:r>
          </a:p>
        </rich>
      </tx>
    </title>
    <plotArea>
      <lineChart>
        <grouping val="standard"/>
        <ser>
          <idx val="0"/>
          <order val="0"/>
          <tx>
            <strRef>
              <f>'Tableau de bord'!I10</f>
            </strRef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'Tableau de bord'!$H$11:$H$19</f>
            </numRef>
          </cat>
          <val>
            <numRef>
              <f>'Tableau de bord'!$I$11:$I$19</f>
            </numRef>
          </val>
        </ser>
        <ser>
          <idx val="1"/>
          <order val="1"/>
          <tx>
            <strRef>
              <f>'Tableau de bord'!J10</f>
            </strRef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'Tableau de bord'!$H$11:$H$19</f>
            </numRef>
          </cat>
          <val>
            <numRef>
              <f>'Tableau de bord'!$J$11:$J$19</f>
            </numRef>
          </val>
        </ser>
        <axId val="10"/>
        <axId val="100"/>
      </line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/Relationships>
</file>

<file path=xl/drawings/drawing1.xml><?xml version="1.0" encoding="utf-8"?>
<wsDr xmlns="http://schemas.openxmlformats.org/drawingml/2006/spreadsheetDrawing">
  <oneCellAnchor>
    <from>
      <col>1</col>
      <colOff>0</colOff>
      <row>16</row>
      <rowOff>0</rowOff>
    </from>
    <ext cx="5040000" cy="36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7</col>
      <colOff>0</colOff>
      <row>16</row>
      <rowOff>0</rowOff>
    </from>
    <ext cx="6480000" cy="360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2:K27"/>
  <sheetViews>
    <sheetView showGridLines="0" zoomScale="90" workbookViewId="0">
      <pane ySplit="11" topLeftCell="A12" activePane="bottomLeft" state="frozen"/>
      <selection pane="bottomLeft" activeCell="A1" sqref="A1"/>
    </sheetView>
  </sheetViews>
  <sheetFormatPr baseColWidth="8" defaultRowHeight="15"/>
  <cols>
    <col width="5" customWidth="1" min="1" max="1"/>
    <col width="18" customWidth="1" min="2" max="2"/>
    <col width="28" customWidth="1" min="3" max="3"/>
    <col width="16" customWidth="1" min="4" max="4"/>
    <col width="16" customWidth="1" min="5" max="5"/>
    <col width="16" customWidth="1" min="6" max="6"/>
    <col width="14" customWidth="1" min="7" max="7"/>
    <col width="18" customWidth="1" min="8" max="8"/>
    <col width="22" customWidth="1" min="9" max="9"/>
    <col width="20" customWidth="1" min="10" max="10"/>
    <col width="22" customWidth="1" min="11" max="11"/>
  </cols>
  <sheetData>
    <row r="1" ht="8" customHeight="1"/>
    <row r="2" ht="55" customHeight="1">
      <c r="A2" s="1" t="n"/>
      <c r="B2" s="2" t="inlineStr">
        <is>
          <t>ÉCHÉANCIER DE PAIEMENTS</t>
        </is>
      </c>
      <c r="I2" s="3" t="inlineStr">
        <is>
          <t>Généré le : 03/03/2026</t>
        </is>
      </c>
    </row>
    <row r="3" ht="22" customHeight="1">
      <c r="B3" s="4" t="inlineStr">
        <is>
          <t>Entreprise / Client :</t>
        </is>
      </c>
      <c r="D3" s="5" t="inlineStr">
        <is>
          <t>Acme Solutions SAS</t>
        </is>
      </c>
      <c r="E3" s="6" t="n"/>
      <c r="F3" s="4" t="inlineStr">
        <is>
          <t>Responsable :</t>
        </is>
      </c>
      <c r="H3" s="5" t="inlineStr">
        <is>
          <t>Marie Dupont</t>
        </is>
      </c>
      <c r="I3" s="7" t="n"/>
      <c r="J3" s="7" t="n"/>
      <c r="K3" s="6" t="n"/>
    </row>
    <row r="4" ht="14" customHeight="1"/>
    <row r="5" ht="30" customHeight="1">
      <c r="B5" s="4" t="inlineStr">
        <is>
          <t>Contrat / Projet :</t>
        </is>
      </c>
      <c r="D5" s="5" t="inlineStr">
        <is>
          <t>Projet ERP 2026 – Phase 2</t>
        </is>
      </c>
      <c r="E5" s="6" t="n"/>
      <c r="F5" s="4" t="inlineStr">
        <is>
          <t>Devise :</t>
        </is>
      </c>
      <c r="H5" s="5" t="inlineStr">
        <is>
          <t>EUR (€)</t>
        </is>
      </c>
      <c r="I5" s="7" t="n"/>
      <c r="J5" s="7" t="n"/>
      <c r="K5" s="6" t="n"/>
    </row>
    <row r="6" ht="4" customHeight="1">
      <c r="A6" s="8" t="n"/>
      <c r="B6" s="8" t="n"/>
      <c r="C6" s="8" t="n"/>
      <c r="D6" s="8" t="n"/>
      <c r="E6" s="8" t="n"/>
      <c r="F6" s="8" t="n"/>
      <c r="G6" s="8" t="n"/>
      <c r="H6" s="8" t="n"/>
      <c r="I6" s="8" t="n"/>
      <c r="J6" s="8" t="n"/>
      <c r="K6" s="8" t="n"/>
    </row>
    <row r="7" ht="20" customHeight="1">
      <c r="B7" s="9" t="inlineStr">
        <is>
          <t>TOTAL DÛ</t>
        </is>
      </c>
      <c r="C7" s="10" t="n"/>
      <c r="D7" s="11" t="inlineStr">
        <is>
          <t>TOTAL PAYÉ</t>
        </is>
      </c>
      <c r="E7" s="12" t="n"/>
      <c r="F7" s="13" t="inlineStr">
        <is>
          <t>RESTANT À PAYER</t>
        </is>
      </c>
      <c r="G7" s="14" t="n"/>
      <c r="H7" s="15" t="inlineStr">
        <is>
          <t>EN RETARD</t>
        </is>
      </c>
      <c r="I7" s="16" t="n"/>
      <c r="J7" s="17" t="inlineStr">
        <is>
          <t>TAUX RECOUVREMENT</t>
        </is>
      </c>
      <c r="K7" s="18" t="n"/>
    </row>
    <row r="8" ht="28" customHeight="1">
      <c r="B8" s="19">
        <f>SUMIF(G12:G61,"&lt;&gt;Annulé",D12:D61)</f>
        <v/>
      </c>
      <c r="C8" s="10" t="n"/>
      <c r="D8" s="20">
        <f>SUMIF(G12:G61,"Payé",E12:E61)</f>
        <v/>
      </c>
      <c r="E8" s="12" t="n"/>
      <c r="F8" s="21">
        <f>SUMIF(G12:G61,"En attente",F12:F61)+SUMIF(G12:G61,"En retard",F12:F61)</f>
        <v/>
      </c>
      <c r="G8" s="14" t="n"/>
      <c r="H8" s="22">
        <f>SUMIF(G12:G61,"En retard",F12:F61)</f>
        <v/>
      </c>
      <c r="I8" s="16" t="n"/>
      <c r="J8" s="23">
        <f>IF(D7=0,0,E7/D7)</f>
        <v/>
      </c>
      <c r="K8" s="18" t="n"/>
    </row>
    <row r="9" ht="10" customHeight="1"/>
    <row r="10" ht="8" customHeight="1"/>
    <row r="11" ht="32" customHeight="1">
      <c r="A11" s="24" t="inlineStr">
        <is>
          <t>N°</t>
        </is>
      </c>
      <c r="B11" s="24" t="inlineStr">
        <is>
          <t>Date échéance</t>
        </is>
      </c>
      <c r="C11" s="24" t="inlineStr">
        <is>
          <t>Description / Bénéficiaire</t>
        </is>
      </c>
      <c r="D11" s="24" t="inlineStr">
        <is>
          <t>Montant dû</t>
        </is>
      </c>
      <c r="E11" s="24" t="inlineStr">
        <is>
          <t>Montant payé</t>
        </is>
      </c>
      <c r="F11" s="24" t="inlineStr">
        <is>
          <t>Solde restant</t>
        </is>
      </c>
      <c r="G11" s="24" t="inlineStr">
        <is>
          <t>Statut</t>
        </is>
      </c>
      <c r="H11" s="24" t="inlineStr">
        <is>
          <t>Date paiement</t>
        </is>
      </c>
      <c r="I11" s="24" t="inlineStr">
        <is>
          <t>Mode paiement</t>
        </is>
      </c>
      <c r="J11" s="24" t="inlineStr">
        <is>
          <t>Référence</t>
        </is>
      </c>
      <c r="K11" s="24" t="inlineStr">
        <is>
          <t>Notes</t>
        </is>
      </c>
    </row>
    <row r="12" ht="22" customHeight="1">
      <c r="A12" s="25" t="n">
        <v>1</v>
      </c>
      <c r="B12" s="26" t="n">
        <v>46024</v>
      </c>
      <c r="C12" s="27" t="inlineStr">
        <is>
          <t>Acompte initial – lancement projet</t>
        </is>
      </c>
      <c r="D12" s="28" t="n">
        <v>5000</v>
      </c>
      <c r="E12" s="28" t="n">
        <v>5000</v>
      </c>
      <c r="F12" s="28">
        <f>D12-E12</f>
        <v/>
      </c>
      <c r="G12" s="29" t="inlineStr">
        <is>
          <t>Payé</t>
        </is>
      </c>
      <c r="H12" s="26" t="n">
        <v>46024</v>
      </c>
      <c r="I12" s="27" t="inlineStr">
        <is>
          <t>Virement bancaire</t>
        </is>
      </c>
      <c r="J12" s="27" t="inlineStr">
        <is>
          <t>VIR-2026-001</t>
        </is>
      </c>
      <c r="K12" s="27" t="inlineStr"/>
    </row>
    <row r="13" ht="22" customHeight="1">
      <c r="A13" s="30" t="n">
        <v>2</v>
      </c>
      <c r="B13" s="31" t="n">
        <v>46054</v>
      </c>
      <c r="C13" s="32" t="inlineStr">
        <is>
          <t>Livraison module RH</t>
        </is>
      </c>
      <c r="D13" s="33" t="n">
        <v>8500</v>
      </c>
      <c r="E13" s="33" t="n">
        <v>8500</v>
      </c>
      <c r="F13" s="33">
        <f>D13-E13</f>
        <v/>
      </c>
      <c r="G13" s="29" t="inlineStr">
        <is>
          <t>Payé</t>
        </is>
      </c>
      <c r="H13" s="31" t="n">
        <v>46054</v>
      </c>
      <c r="I13" s="32" t="inlineStr">
        <is>
          <t>Virement bancaire</t>
        </is>
      </c>
      <c r="J13" s="32" t="inlineStr">
        <is>
          <t>VIR-2026-002</t>
        </is>
      </c>
      <c r="K13" s="32" t="inlineStr"/>
    </row>
    <row r="14" ht="22" customHeight="1">
      <c r="A14" s="25" t="n">
        <v>3</v>
      </c>
      <c r="B14" s="26" t="n">
        <v>46069</v>
      </c>
      <c r="C14" s="27" t="inlineStr">
        <is>
          <t>Formation utilisateurs – lot 1</t>
        </is>
      </c>
      <c r="D14" s="28" t="n">
        <v>2200</v>
      </c>
      <c r="E14" s="28" t="n">
        <v>2200</v>
      </c>
      <c r="F14" s="28">
        <f>D14-E14</f>
        <v/>
      </c>
      <c r="G14" s="29" t="inlineStr">
        <is>
          <t>Payé</t>
        </is>
      </c>
      <c r="H14" s="26" t="n">
        <v>46072</v>
      </c>
      <c r="I14" s="27" t="inlineStr">
        <is>
          <t>Chèque</t>
        </is>
      </c>
      <c r="J14" s="27" t="inlineStr">
        <is>
          <t>CHQ-2026-010</t>
        </is>
      </c>
      <c r="K14" s="27" t="inlineStr"/>
    </row>
    <row r="15" ht="22" customHeight="1">
      <c r="A15" s="30" t="n">
        <v>4</v>
      </c>
      <c r="B15" s="31" t="n">
        <v>46079</v>
      </c>
      <c r="C15" s="32" t="inlineStr">
        <is>
          <t>Licence logicielle annuelle</t>
        </is>
      </c>
      <c r="D15" s="33" t="n">
        <v>3600</v>
      </c>
      <c r="E15" s="33" t="n">
        <v>1800</v>
      </c>
      <c r="F15" s="33">
        <f>D15-E15</f>
        <v/>
      </c>
      <c r="G15" s="34" t="inlineStr">
        <is>
          <t>Partiel</t>
        </is>
      </c>
      <c r="H15" s="31" t="n">
        <v>46081</v>
      </c>
      <c r="I15" s="32" t="inlineStr">
        <is>
          <t>Virement bancaire</t>
        </is>
      </c>
      <c r="J15" s="32" t="inlineStr">
        <is>
          <t>VIR-2026-003</t>
        </is>
      </c>
      <c r="K15" s="32" t="inlineStr"/>
    </row>
    <row r="16" ht="22" customHeight="1">
      <c r="A16" s="25" t="n">
        <v>5</v>
      </c>
      <c r="B16" s="26" t="n">
        <v>46084</v>
      </c>
      <c r="C16" s="27" t="inlineStr">
        <is>
          <t>Intégration système comptable</t>
        </is>
      </c>
      <c r="D16" s="28" t="n">
        <v>6700</v>
      </c>
      <c r="E16" s="28" t="n">
        <v>0</v>
      </c>
      <c r="F16" s="28">
        <f>D16-E16</f>
        <v/>
      </c>
      <c r="G16" s="35" t="inlineStr">
        <is>
          <t>En attente</t>
        </is>
      </c>
      <c r="H16" s="26" t="n"/>
      <c r="I16" s="27" t="inlineStr"/>
      <c r="J16" s="27" t="inlineStr"/>
      <c r="K16" s="27" t="inlineStr"/>
    </row>
    <row r="17" ht="22" customHeight="1">
      <c r="A17" s="30" t="n">
        <v>6</v>
      </c>
      <c r="B17" s="31" t="n">
        <v>46091</v>
      </c>
      <c r="C17" s="32" t="inlineStr">
        <is>
          <t>Maintenance préventive – T1</t>
        </is>
      </c>
      <c r="D17" s="33" t="n">
        <v>1100</v>
      </c>
      <c r="E17" s="33" t="n">
        <v>0</v>
      </c>
      <c r="F17" s="33">
        <f>D17-E17</f>
        <v/>
      </c>
      <c r="G17" s="35" t="inlineStr">
        <is>
          <t>En attente</t>
        </is>
      </c>
      <c r="H17" s="31" t="n"/>
      <c r="I17" s="32" t="inlineStr"/>
      <c r="J17" s="32" t="inlineStr"/>
      <c r="K17" s="32" t="inlineStr"/>
    </row>
    <row r="18" ht="22" customHeight="1">
      <c r="A18" s="25" t="n">
        <v>7</v>
      </c>
      <c r="B18" s="26" t="n">
        <v>46098</v>
      </c>
      <c r="C18" s="27" t="inlineStr">
        <is>
          <t>Livraison module Finance</t>
        </is>
      </c>
      <c r="D18" s="28" t="n">
        <v>9200</v>
      </c>
      <c r="E18" s="28" t="n">
        <v>0</v>
      </c>
      <c r="F18" s="28">
        <f>D18-E18</f>
        <v/>
      </c>
      <c r="G18" s="35" t="inlineStr">
        <is>
          <t>En attente</t>
        </is>
      </c>
      <c r="H18" s="26" t="n"/>
      <c r="I18" s="27" t="inlineStr"/>
      <c r="J18" s="27" t="inlineStr"/>
      <c r="K18" s="27" t="inlineStr"/>
    </row>
    <row r="19" ht="22" customHeight="1">
      <c r="A19" s="30" t="n">
        <v>8</v>
      </c>
      <c r="B19" s="31" t="n">
        <v>46105</v>
      </c>
      <c r="C19" s="32" t="inlineStr">
        <is>
          <t>Formation utilisateurs – lot 2</t>
        </is>
      </c>
      <c r="D19" s="33" t="n">
        <v>2200</v>
      </c>
      <c r="E19" s="33" t="n">
        <v>0</v>
      </c>
      <c r="F19" s="33">
        <f>D19-E19</f>
        <v/>
      </c>
      <c r="G19" s="35" t="inlineStr">
        <is>
          <t>En attente</t>
        </is>
      </c>
      <c r="H19" s="31" t="n"/>
      <c r="I19" s="32" t="inlineStr"/>
      <c r="J19" s="32" t="inlineStr"/>
      <c r="K19" s="32" t="inlineStr"/>
    </row>
    <row r="20" ht="22" customHeight="1">
      <c r="A20" s="25" t="n">
        <v>9</v>
      </c>
      <c r="B20" s="26" t="n">
        <v>46114</v>
      </c>
      <c r="C20" s="27" t="inlineStr">
        <is>
          <t>Audit de sécurité</t>
        </is>
      </c>
      <c r="D20" s="28" t="n">
        <v>3400</v>
      </c>
      <c r="E20" s="28" t="n">
        <v>0</v>
      </c>
      <c r="F20" s="28">
        <f>D20-E20</f>
        <v/>
      </c>
      <c r="G20" s="35" t="inlineStr">
        <is>
          <t>En attente</t>
        </is>
      </c>
      <c r="H20" s="26" t="n"/>
      <c r="I20" s="27" t="inlineStr"/>
      <c r="J20" s="27" t="inlineStr"/>
      <c r="K20" s="27" t="inlineStr"/>
    </row>
    <row r="21" ht="22" customHeight="1">
      <c r="A21" s="30" t="n">
        <v>10</v>
      </c>
      <c r="B21" s="31" t="n">
        <v>46129</v>
      </c>
      <c r="C21" s="32" t="inlineStr">
        <is>
          <t>Déploiement production</t>
        </is>
      </c>
      <c r="D21" s="33" t="n">
        <v>11000</v>
      </c>
      <c r="E21" s="33" t="n">
        <v>0</v>
      </c>
      <c r="F21" s="33">
        <f>D21-E21</f>
        <v/>
      </c>
      <c r="G21" s="35" t="inlineStr">
        <is>
          <t>En attente</t>
        </is>
      </c>
      <c r="H21" s="31" t="n"/>
      <c r="I21" s="32" t="inlineStr"/>
      <c r="J21" s="32" t="inlineStr"/>
      <c r="K21" s="32" t="inlineStr"/>
    </row>
    <row r="22" ht="22" customHeight="1">
      <c r="A22" s="25" t="n">
        <v>11</v>
      </c>
      <c r="B22" s="26" t="n">
        <v>46144</v>
      </c>
      <c r="C22" s="27" t="inlineStr">
        <is>
          <t>Support technique – 3 mois</t>
        </is>
      </c>
      <c r="D22" s="28" t="n">
        <v>4500</v>
      </c>
      <c r="E22" s="28" t="n">
        <v>0</v>
      </c>
      <c r="F22" s="28">
        <f>D22-E22</f>
        <v/>
      </c>
      <c r="G22" s="35" t="inlineStr">
        <is>
          <t>En attente</t>
        </is>
      </c>
      <c r="H22" s="26" t="n"/>
      <c r="I22" s="27" t="inlineStr"/>
      <c r="J22" s="27" t="inlineStr"/>
      <c r="K22" s="27" t="inlineStr"/>
    </row>
    <row r="23" ht="22" customHeight="1">
      <c r="A23" s="30" t="n">
        <v>12</v>
      </c>
      <c r="B23" s="31" t="n">
        <v>46159</v>
      </c>
      <c r="C23" s="32" t="inlineStr">
        <is>
          <t>Solde final contrat</t>
        </is>
      </c>
      <c r="D23" s="33" t="n">
        <v>15000</v>
      </c>
      <c r="E23" s="33" t="n">
        <v>0</v>
      </c>
      <c r="F23" s="33">
        <f>D23-E23</f>
        <v/>
      </c>
      <c r="G23" s="35" t="inlineStr">
        <is>
          <t>En attente</t>
        </is>
      </c>
      <c r="H23" s="31" t="n"/>
      <c r="I23" s="32" t="inlineStr"/>
      <c r="J23" s="32" t="inlineStr"/>
      <c r="K23" s="32" t="inlineStr"/>
    </row>
    <row r="24" ht="22" customHeight="1">
      <c r="A24" s="25" t="n">
        <v>13</v>
      </c>
      <c r="B24" s="26" t="n">
        <v>46174</v>
      </c>
      <c r="C24" s="27" t="inlineStr">
        <is>
          <t>Option : module CRM</t>
        </is>
      </c>
      <c r="D24" s="28" t="n">
        <v>7800</v>
      </c>
      <c r="E24" s="28" t="n">
        <v>0</v>
      </c>
      <c r="F24" s="28">
        <f>D24-E24</f>
        <v/>
      </c>
      <c r="G24" s="35" t="inlineStr">
        <is>
          <t>En attente</t>
        </is>
      </c>
      <c r="H24" s="26" t="n"/>
      <c r="I24" s="27" t="inlineStr"/>
      <c r="J24" s="27" t="inlineStr"/>
      <c r="K24" s="27" t="inlineStr"/>
    </row>
    <row r="25" ht="22" customHeight="1">
      <c r="A25" s="30" t="n">
        <v>14</v>
      </c>
      <c r="B25" s="31" t="n">
        <v>46189</v>
      </c>
      <c r="C25" s="32" t="inlineStr">
        <is>
          <t>Option : connecteur API</t>
        </is>
      </c>
      <c r="D25" s="33" t="n">
        <v>2900</v>
      </c>
      <c r="E25" s="33" t="n">
        <v>0</v>
      </c>
      <c r="F25" s="33">
        <f>D25-E25</f>
        <v/>
      </c>
      <c r="G25" s="35" t="inlineStr">
        <is>
          <t>En attente</t>
        </is>
      </c>
      <c r="H25" s="31" t="n"/>
      <c r="I25" s="32" t="inlineStr"/>
      <c r="J25" s="32" t="inlineStr"/>
      <c r="K25" s="32" t="inlineStr"/>
    </row>
    <row r="26" ht="22" customHeight="1">
      <c r="A26" s="25" t="n">
        <v>15</v>
      </c>
      <c r="B26" s="26" t="n">
        <v>46076</v>
      </c>
      <c r="C26" s="27" t="inlineStr">
        <is>
          <t>Pénalité retard livraison (avoir)</t>
        </is>
      </c>
      <c r="D26" s="36" t="n">
        <v>-450</v>
      </c>
      <c r="E26" s="36" t="n">
        <v>-450</v>
      </c>
      <c r="F26" s="28">
        <f>D26-E26</f>
        <v/>
      </c>
      <c r="G26" s="29" t="inlineStr">
        <is>
          <t>Payé</t>
        </is>
      </c>
      <c r="H26" s="26" t="n">
        <v>46079</v>
      </c>
      <c r="I26" s="27" t="inlineStr">
        <is>
          <t>Avoir</t>
        </is>
      </c>
      <c r="J26" s="27" t="inlineStr">
        <is>
          <t>AVO-2026-001</t>
        </is>
      </c>
      <c r="K26" s="27" t="inlineStr"/>
    </row>
    <row r="27" ht="26" customHeight="1">
      <c r="A27" s="37" t="inlineStr">
        <is>
          <t>TOTAL</t>
        </is>
      </c>
      <c r="D27" s="38">
        <f>SUM(D12:D26)</f>
        <v/>
      </c>
      <c r="E27" s="38">
        <f>SUM(E12:E26)</f>
        <v/>
      </c>
      <c r="F27" s="38">
        <f>SUM(F12:F26)</f>
        <v/>
      </c>
      <c r="G27" s="39" t="n"/>
      <c r="H27" s="39" t="n"/>
      <c r="I27" s="39" t="n"/>
      <c r="J27" s="39" t="n"/>
      <c r="K27" s="39" t="n"/>
    </row>
    <row r="28" ht="18" customHeight="1"/>
    <row r="29" ht="18" customHeight="1"/>
    <row r="30" ht="18" customHeight="1"/>
    <row r="31" ht="18" customHeight="1"/>
    <row r="32" ht="18" customHeight="1"/>
    <row r="33" ht="18" customHeight="1"/>
    <row r="34" ht="18" customHeight="1"/>
    <row r="35" ht="18" customHeight="1"/>
    <row r="36" ht="18" customHeight="1"/>
    <row r="37" ht="18" customHeight="1"/>
    <row r="38" ht="18" customHeight="1"/>
    <row r="39" ht="18" customHeight="1"/>
    <row r="40" ht="18" customHeight="1"/>
    <row r="41" ht="18" customHeight="1"/>
    <row r="42" ht="18" customHeight="1"/>
    <row r="43" ht="18" customHeight="1"/>
    <row r="44" ht="18" customHeight="1"/>
    <row r="45" ht="18" customHeight="1"/>
    <row r="46" ht="18" customHeight="1"/>
    <row r="47" ht="18" customHeight="1"/>
    <row r="48" ht="18" customHeight="1"/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  <row r="63" ht="18" customHeight="1"/>
    <row r="64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</sheetData>
  <autoFilter ref="A11:K26"/>
  <mergeCells count="17">
    <mergeCell ref="B2:H2"/>
    <mergeCell ref="I2:K2"/>
    <mergeCell ref="D3:E3"/>
    <mergeCell ref="H3:K3"/>
    <mergeCell ref="D5:E5"/>
    <mergeCell ref="H5:K5"/>
    <mergeCell ref="B7:C7"/>
    <mergeCell ref="B8:C8"/>
    <mergeCell ref="D7:E7"/>
    <mergeCell ref="D8:E8"/>
    <mergeCell ref="F7:G7"/>
    <mergeCell ref="F8:G8"/>
    <mergeCell ref="H7:I7"/>
    <mergeCell ref="H8:I8"/>
    <mergeCell ref="J7:K7"/>
    <mergeCell ref="J8:K8"/>
    <mergeCell ref="A27:C27"/>
  </mergeCells>
  <conditionalFormatting sqref="E12:E26">
    <cfRule type="dataBar" priority="1">
      <dataBar>
        <cfvo type="num" val="0"/>
        <cfvo type="num" val="20000"/>
        <color rgb="0010B981"/>
      </dataBar>
    </cfRule>
  </conditionalFormatting>
  <conditionalFormatting sqref="A12:K26">
    <cfRule type="expression" priority="2" dxfId="0">
      <formula>$G12="En retard"</formula>
    </cfRule>
  </conditionalFormatting>
  <dataValidations count="2">
    <dataValidation sqref="G12:G26" showErrorMessage="1" showInputMessage="1" allowBlank="1" errorTitle="Statut invalide" error="Choisissez un statut dans la liste." type="list">
      <formula1>"En attente,Payé,Partiel,En retard,Annulé"</formula1>
    </dataValidation>
    <dataValidation sqref="I12:I26" showErrorMessage="1" showInputMessage="1" allowBlank="1" type="list">
      <formula1>"Virement bancaire,Chèque,Prélèvement,Carte bancaire,Avoir,Espèces"</formula1>
    </dataValidation>
  </dataValidations>
  <pageMargins left="0.75" right="0.75" top="1" bottom="1" header="0.5" footer="0.5"/>
  <pageSetup orientation="landscape" paperSize="9" fitToHeight="0" fitToWidth="1"/>
  <headerFooter>
    <oddHeader>&amp;C&amp;"Calibri,Bold"Échéancier de Paiements – March 2026</oddHeader>
    <oddFooter>&amp;LConfidentiel&amp;RPage &amp;P / &amp;N</oddFooter>
    <evenHeader/>
    <evenFooter/>
    <firstHeader/>
    <firstFooter/>
  </headerFooter>
</worksheet>
</file>

<file path=xl/worksheets/sheet2.xml><?xml version="1.0" encoding="utf-8"?>
<worksheet xmlns="http://schemas.openxmlformats.org/spreadsheetml/2006/main">
  <sheetPr>
    <outlinePr summaryBelow="1" summaryRight="1"/>
    <pageSetUpPr fitToPage="1"/>
  </sheetPr>
  <dimension ref="A2:O19"/>
  <sheetViews>
    <sheetView showGridLines="0" zoomScale="90" workbookViewId="0">
      <selection activeCell="A1" sqref="A1"/>
    </sheetView>
  </sheetViews>
  <sheetFormatPr baseColWidth="8" defaultRowHeight="15"/>
  <cols>
    <col width="3" customWidth="1" min="1" max="1"/>
    <col width="14" customWidth="1" min="2" max="2"/>
    <col width="14" customWidth="1" min="3" max="3"/>
    <col width="14" customWidth="1" min="4" max="4"/>
    <col width="14" customWidth="1" min="5" max="5"/>
    <col width="14" customWidth="1" min="6" max="6"/>
    <col width="14" customWidth="1" min="7" max="7"/>
    <col width="14" customWidth="1" min="8" max="8"/>
    <col width="14" customWidth="1" min="9" max="9"/>
    <col width="14" customWidth="1" min="10" max="10"/>
    <col width="14" customWidth="1" min="11" max="11"/>
    <col width="14" customWidth="1" min="12" max="12"/>
    <col width="14" customWidth="1" min="13" max="13"/>
    <col width="14" customWidth="1" min="14" max="14"/>
    <col width="14" customWidth="1" min="15" max="15"/>
  </cols>
  <sheetData>
    <row r="2" ht="45" customHeight="1">
      <c r="A2" s="1" t="n"/>
      <c r="B2" s="40" t="inlineStr">
        <is>
          <t>TABLEAU DE BORD – SUIVI FINANCIER</t>
        </is>
      </c>
      <c r="O2" s="1" t="n"/>
    </row>
    <row r="4" ht="18" customHeight="1">
      <c r="B4" s="41" t="inlineStr">
        <is>
          <t>ENCAISSÉ</t>
        </is>
      </c>
      <c r="C4" s="42" t="n"/>
      <c r="D4" s="12" t="n"/>
      <c r="E4" s="43" t="inlineStr">
        <is>
          <t>À ENCAISSER</t>
        </is>
      </c>
      <c r="F4" s="44" t="n"/>
      <c r="G4" s="14" t="n"/>
      <c r="H4" s="45" t="inlineStr">
        <is>
          <t>EN RETARD</t>
        </is>
      </c>
      <c r="I4" s="46" t="n"/>
      <c r="J4" s="16" t="n"/>
      <c r="K4" s="47" t="inlineStr">
        <is>
          <t>TAUX RÉALISATION</t>
        </is>
      </c>
      <c r="L4" s="48" t="n"/>
      <c r="M4" s="18" t="n"/>
    </row>
    <row r="5" ht="3" customHeight="1">
      <c r="B5" s="49" t="n"/>
      <c r="C5" s="42" t="n"/>
      <c r="D5" s="12" t="n"/>
      <c r="E5" s="50" t="n"/>
      <c r="F5" s="44" t="n"/>
      <c r="G5" s="14" t="n"/>
      <c r="H5" s="51" t="n"/>
      <c r="I5" s="46" t="n"/>
      <c r="J5" s="16" t="n"/>
      <c r="K5" s="52" t="n"/>
      <c r="L5" s="48" t="n"/>
      <c r="M5" s="18" t="n"/>
    </row>
    <row r="6" ht="30" customHeight="1">
      <c r="B6" s="53">
        <f>'Échéancier'!E8</f>
        <v/>
      </c>
      <c r="C6" s="42" t="n"/>
      <c r="D6" s="12" t="n"/>
      <c r="E6" s="54">
        <f>'Échéancier'!G8</f>
        <v/>
      </c>
      <c r="F6" s="44" t="n"/>
      <c r="G6" s="14" t="n"/>
      <c r="H6" s="55">
        <f>'Échéancier'!I8</f>
        <v/>
      </c>
      <c r="I6" s="46" t="n"/>
      <c r="J6" s="16" t="n"/>
      <c r="K6" s="56">
        <f>'Échéancier'!K8</f>
        <v/>
      </c>
      <c r="L6" s="48" t="n"/>
      <c r="M6" s="18" t="n"/>
    </row>
    <row r="7" ht="10" customHeight="1"/>
    <row r="9" ht="18" customHeight="1">
      <c r="B9" s="57" t="inlineStr">
        <is>
          <t>RÉPARTITION PAR STATUT</t>
        </is>
      </c>
      <c r="H9" s="57" t="inlineStr">
        <is>
          <t>ÉVOLUTION DES PAIEMENTS</t>
        </is>
      </c>
    </row>
    <row r="10" ht="16" customHeight="1">
      <c r="B10" s="58" t="inlineStr">
        <is>
          <t>Statut</t>
        </is>
      </c>
      <c r="C10" s="58" t="inlineStr">
        <is>
          <t>Montant (€)</t>
        </is>
      </c>
      <c r="D10" s="58" t="inlineStr">
        <is>
          <t>Nombre</t>
        </is>
      </c>
      <c r="H10" s="58" t="inlineStr">
        <is>
          <t>Mois</t>
        </is>
      </c>
      <c r="I10" s="58" t="inlineStr">
        <is>
          <t>Prévu (€)</t>
        </is>
      </c>
      <c r="J10" s="58" t="inlineStr">
        <is>
          <t>Réalisé (€)</t>
        </is>
      </c>
    </row>
    <row r="11">
      <c r="B11" s="59" t="inlineStr">
        <is>
          <t>Payé</t>
        </is>
      </c>
      <c r="C11" s="60">
        <f>SUMIF('Échéancier'!G12:G61,"Payé",'Échéancier'!D12:D61)</f>
        <v/>
      </c>
      <c r="D11" s="59">
        <f>COUNTIF('Échéancier'!G12:G61,"Payé")</f>
        <v/>
      </c>
      <c r="H11" s="59" t="inlineStr">
        <is>
          <t>Dec 2025</t>
        </is>
      </c>
      <c r="I11" s="60" t="n">
        <v>5000</v>
      </c>
      <c r="J11" s="60" t="n">
        <v>5000</v>
      </c>
    </row>
    <row r="12">
      <c r="B12" s="61" t="inlineStr">
        <is>
          <t>Partiel</t>
        </is>
      </c>
      <c r="C12" s="62">
        <f>SUMIF('Échéancier'!G12:G61,"Partiel",'Échéancier'!D12:D61)</f>
        <v/>
      </c>
      <c r="D12" s="61">
        <f>COUNTIF('Échéancier'!G12:G61,"Partiel")</f>
        <v/>
      </c>
      <c r="H12" s="61" t="inlineStr">
        <is>
          <t>Jan 2026</t>
        </is>
      </c>
      <c r="I12" s="62" t="n">
        <v>8500</v>
      </c>
      <c r="J12" s="62" t="n">
        <v>8500</v>
      </c>
    </row>
    <row r="13">
      <c r="B13" s="59" t="inlineStr">
        <is>
          <t>En attente</t>
        </is>
      </c>
      <c r="C13" s="60">
        <f>SUMIF('Échéancier'!G12:G61,"En attente",'Échéancier'!D12:D61)</f>
        <v/>
      </c>
      <c r="D13" s="59">
        <f>COUNTIF('Échéancier'!G12:G61,"En attente")</f>
        <v/>
      </c>
      <c r="H13" s="59" t="inlineStr">
        <is>
          <t>Mar 2026</t>
        </is>
      </c>
      <c r="I13" s="60" t="n">
        <v>5800</v>
      </c>
      <c r="J13" s="60" t="n">
        <v>5800</v>
      </c>
    </row>
    <row r="14">
      <c r="B14" s="61" t="inlineStr">
        <is>
          <t>En retard</t>
        </is>
      </c>
      <c r="C14" s="62">
        <f>SUMIF('Échéancier'!G12:G61,"En retard",'Échéancier'!D12:D61)</f>
        <v/>
      </c>
      <c r="D14" s="61">
        <f>COUNTIF('Échéancier'!G12:G61,"En retard")</f>
        <v/>
      </c>
      <c r="H14" s="61" t="inlineStr">
        <is>
          <t>Apr 2026</t>
        </is>
      </c>
      <c r="I14" s="62" t="n">
        <v>10300</v>
      </c>
      <c r="J14" s="62" t="n">
        <v>8500</v>
      </c>
    </row>
    <row r="15">
      <c r="B15" s="59" t="inlineStr">
        <is>
          <t>Annulé</t>
        </is>
      </c>
      <c r="C15" s="60">
        <f>SUMIF('Échéancier'!G12:G61,"Annulé",'Échéancier'!D12:D61)</f>
        <v/>
      </c>
      <c r="D15" s="59">
        <f>COUNTIF('Échéancier'!G12:G61,"Annulé")</f>
        <v/>
      </c>
      <c r="H15" s="59" t="inlineStr">
        <is>
          <t>May 2026</t>
        </is>
      </c>
      <c r="I15" s="60" t="n">
        <v>11000</v>
      </c>
      <c r="J15" s="60" t="n">
        <v>0</v>
      </c>
    </row>
    <row r="16">
      <c r="H16" s="61" t="inlineStr">
        <is>
          <t>Jun 2026</t>
        </is>
      </c>
      <c r="I16" s="62" t="n">
        <v>9200</v>
      </c>
      <c r="J16" s="62" t="n">
        <v>0</v>
      </c>
    </row>
    <row r="17">
      <c r="H17" s="59" t="inlineStr">
        <is>
          <t>Jul 2026</t>
        </is>
      </c>
      <c r="I17" s="60" t="n">
        <v>6700</v>
      </c>
      <c r="J17" s="60" t="n">
        <v>0</v>
      </c>
    </row>
    <row r="18">
      <c r="H18" s="61" t="inlineStr">
        <is>
          <t>Aug 2026</t>
        </is>
      </c>
      <c r="I18" s="62" t="n">
        <v>4500</v>
      </c>
      <c r="J18" s="62" t="n">
        <v>0</v>
      </c>
    </row>
    <row r="19">
      <c r="H19" s="59" t="inlineStr">
        <is>
          <t>Sep 2026</t>
        </is>
      </c>
      <c r="I19" s="60" t="n">
        <v>15000</v>
      </c>
      <c r="J19" s="60" t="n">
        <v>0</v>
      </c>
    </row>
  </sheetData>
  <mergeCells count="13">
    <mergeCell ref="B2:N2"/>
    <mergeCell ref="B4:D4"/>
    <mergeCell ref="B5:D5"/>
    <mergeCell ref="B6:D6"/>
    <mergeCell ref="E4:G4"/>
    <mergeCell ref="E5:G5"/>
    <mergeCell ref="E6:G6"/>
    <mergeCell ref="H4:J4"/>
    <mergeCell ref="H5:J5"/>
    <mergeCell ref="H6:J6"/>
    <mergeCell ref="K4:M4"/>
    <mergeCell ref="K5:M5"/>
    <mergeCell ref="K6:M6"/>
  </mergeCells>
  <pageMargins left="0.75" right="0.75" top="1" bottom="1" header="0.5" footer="0.5"/>
  <pageSetup orientation="landscape" paperSize="9" fitToHeight="0" fitToWidth="1"/>
  <headerFooter>
    <oddHeader>&amp;C&amp;"Calibri,Bold"Échéancier de Paiements – March 2026</oddHeader>
    <oddFooter>&amp;LConfidentiel&amp;RPage &amp;P / &amp;N</oddFooter>
    <evenHeader/>
    <evenFooter/>
    <firstHeader/>
    <firstFooter/>
  </headerFooter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outlinePr summaryBelow="1" summaryRight="1"/>
    <pageSetUpPr fitToPage="1"/>
  </sheetPr>
  <dimension ref="A2:M29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28" customWidth="1" min="2" max="2"/>
    <col width="55" customWidth="1" min="3" max="3"/>
    <col width="14" customWidth="1" min="4" max="4"/>
    <col width="14" customWidth="1" min="5" max="5"/>
    <col width="14" customWidth="1" min="6" max="6"/>
    <col width="14" customWidth="1" min="7" max="7"/>
    <col width="14" customWidth="1" min="8" max="8"/>
    <col width="14" customWidth="1" min="9" max="9"/>
    <col width="14" customWidth="1" min="10" max="10"/>
    <col width="14" customWidth="1" min="11" max="11"/>
    <col width="14" customWidth="1" min="12" max="12"/>
    <col width="14" customWidth="1" min="13" max="13"/>
  </cols>
  <sheetData>
    <row r="2" ht="45" customHeight="1">
      <c r="A2" s="1" t="n"/>
      <c r="B2" s="63" t="inlineStr">
        <is>
          <t>MODE D'EMPLOI – ÉCHÉANCIER DE PAIEMENTS</t>
        </is>
      </c>
    </row>
    <row r="4" ht="28" customHeight="1">
      <c r="B4" s="64" t="inlineStr">
        <is>
          <t xml:space="preserve">  PRÉSENTATION</t>
        </is>
      </c>
    </row>
    <row r="5" ht="42" customHeight="1">
      <c r="B5" s="65" t="inlineStr">
        <is>
          <t>Objet du modèle</t>
        </is>
      </c>
      <c r="C5" s="66" t="inlineStr">
        <is>
          <t>Ce fichier Excel vous permet de gérer et suivre l'ensemble de vos échéances de paiements : montants dus, encaissements, soldes et statuts.</t>
        </is>
      </c>
      <c r="D5" s="7" t="n"/>
      <c r="E5" s="7" t="n"/>
      <c r="F5" s="7" t="n"/>
      <c r="G5" s="7" t="n"/>
      <c r="H5" s="7" t="n"/>
      <c r="I5" s="7" t="n"/>
      <c r="J5" s="7" t="n"/>
      <c r="K5" s="7" t="n"/>
      <c r="L5" s="7" t="n"/>
      <c r="M5" s="6" t="n"/>
    </row>
    <row r="6" ht="42" customHeight="1">
      <c r="B6" s="65" t="inlineStr">
        <is>
          <t>Feuilles disponibles</t>
        </is>
      </c>
      <c r="C6" s="66" t="inlineStr">
        <is>
          <t>• Échéancier : tableau principal de saisie et suivi
• Tableau de bord : synthèse visuelle et graphiques
• Mode d'emploi : ce guide d'utilisation</t>
        </is>
      </c>
      <c r="D6" s="7" t="n"/>
      <c r="E6" s="7" t="n"/>
      <c r="F6" s="7" t="n"/>
      <c r="G6" s="7" t="n"/>
      <c r="H6" s="7" t="n"/>
      <c r="I6" s="7" t="n"/>
      <c r="J6" s="7" t="n"/>
      <c r="K6" s="7" t="n"/>
      <c r="L6" s="7" t="n"/>
      <c r="M6" s="6" t="n"/>
    </row>
    <row r="8" ht="28" customHeight="1">
      <c r="B8" s="67" t="inlineStr">
        <is>
          <t xml:space="preserve">  FEUILLE ÉCHÉANCIER</t>
        </is>
      </c>
    </row>
    <row r="9" ht="42" customHeight="1">
      <c r="B9" s="68" t="inlineStr">
        <is>
          <t>Colonnes obligatoires</t>
        </is>
      </c>
      <c r="C9" s="66" t="inlineStr">
        <is>
          <t>Date échéance, Description, Montant dû, Statut sont obligatoires pour le bon fonctionnement des formules.</t>
        </is>
      </c>
      <c r="D9" s="7" t="n"/>
      <c r="E9" s="7" t="n"/>
      <c r="F9" s="7" t="n"/>
      <c r="G9" s="7" t="n"/>
      <c r="H9" s="7" t="n"/>
      <c r="I9" s="7" t="n"/>
      <c r="J9" s="7" t="n"/>
      <c r="K9" s="7" t="n"/>
      <c r="L9" s="7" t="n"/>
      <c r="M9" s="6" t="n"/>
    </row>
    <row r="10" ht="42" customHeight="1">
      <c r="B10" s="68" t="inlineStr">
        <is>
          <t>Montant payé</t>
        </is>
      </c>
      <c r="C10" s="66" t="inlineStr">
        <is>
          <t>Saisissez le montant effectivement reçu. Le solde restant est calculé automatiquement.</t>
        </is>
      </c>
      <c r="D10" s="7" t="n"/>
      <c r="E10" s="7" t="n"/>
      <c r="F10" s="7" t="n"/>
      <c r="G10" s="7" t="n"/>
      <c r="H10" s="7" t="n"/>
      <c r="I10" s="7" t="n"/>
      <c r="J10" s="7" t="n"/>
      <c r="K10" s="7" t="n"/>
      <c r="L10" s="7" t="n"/>
      <c r="M10" s="6" t="n"/>
    </row>
    <row r="11" ht="42" customHeight="1">
      <c r="B11" s="68" t="inlineStr">
        <is>
          <t>Statut</t>
        </is>
      </c>
      <c r="C11" s="66" t="inlineStr">
        <is>
          <t>Utilisez la liste déroulante : En attente / Payé / Partiel / En retard / Annulé. La mise en forme conditionnelle s'applique automatiquement.</t>
        </is>
      </c>
      <c r="D11" s="7" t="n"/>
      <c r="E11" s="7" t="n"/>
      <c r="F11" s="7" t="n"/>
      <c r="G11" s="7" t="n"/>
      <c r="H11" s="7" t="n"/>
      <c r="I11" s="7" t="n"/>
      <c r="J11" s="7" t="n"/>
      <c r="K11" s="7" t="n"/>
      <c r="L11" s="7" t="n"/>
      <c r="M11" s="6" t="n"/>
    </row>
    <row r="12" ht="42" customHeight="1">
      <c r="B12" s="68" t="inlineStr">
        <is>
          <t>Date paiement</t>
        </is>
      </c>
      <c r="C12" s="66" t="inlineStr">
        <is>
          <t>Renseignez la date effective d'encaissement une fois le paiement reçu.</t>
        </is>
      </c>
      <c r="D12" s="7" t="n"/>
      <c r="E12" s="7" t="n"/>
      <c r="F12" s="7" t="n"/>
      <c r="G12" s="7" t="n"/>
      <c r="H12" s="7" t="n"/>
      <c r="I12" s="7" t="n"/>
      <c r="J12" s="7" t="n"/>
      <c r="K12" s="7" t="n"/>
      <c r="L12" s="7" t="n"/>
      <c r="M12" s="6" t="n"/>
    </row>
    <row r="13" ht="42" customHeight="1">
      <c r="B13" s="68" t="inlineStr">
        <is>
          <t>Ajout de lignes</t>
        </is>
      </c>
      <c r="C13" s="66" t="inlineStr">
        <is>
          <t>Insérez des lignes entre la ligne 12 et la ligne TOTAL pour conserver les formules de synthèse.</t>
        </is>
      </c>
      <c r="D13" s="7" t="n"/>
      <c r="E13" s="7" t="n"/>
      <c r="F13" s="7" t="n"/>
      <c r="G13" s="7" t="n"/>
      <c r="H13" s="7" t="n"/>
      <c r="I13" s="7" t="n"/>
      <c r="J13" s="7" t="n"/>
      <c r="K13" s="7" t="n"/>
      <c r="L13" s="7" t="n"/>
      <c r="M13" s="6" t="n"/>
    </row>
    <row r="15" ht="28" customHeight="1">
      <c r="B15" s="69" t="inlineStr">
        <is>
          <t xml:space="preserve">  FORMULES ET CALCULS</t>
        </is>
      </c>
    </row>
    <row r="16" ht="42" customHeight="1">
      <c r="B16" s="70" t="inlineStr">
        <is>
          <t>Solde restant</t>
        </is>
      </c>
      <c r="C16" s="66">
        <f> Montant dû – Montant payé (colonne F). Calculé automatiquement.</f>
        <v/>
      </c>
      <c r="D16" s="7" t="n"/>
      <c r="E16" s="7" t="n"/>
      <c r="F16" s="7" t="n"/>
      <c r="G16" s="7" t="n"/>
      <c r="H16" s="7" t="n"/>
      <c r="I16" s="7" t="n"/>
      <c r="J16" s="7" t="n"/>
      <c r="K16" s="7" t="n"/>
      <c r="L16" s="7" t="n"/>
      <c r="M16" s="6" t="n"/>
    </row>
    <row r="17" ht="42" customHeight="1">
      <c r="B17" s="70" t="inlineStr">
        <is>
          <t>KPI en-tête</t>
        </is>
      </c>
      <c r="C17" s="66" t="inlineStr">
        <is>
          <t>Les 5 indicateurs en haut de la feuille (Total dû, Payé, Restant, En retard, Taux) se mettent à jour en temps réel.</t>
        </is>
      </c>
      <c r="D17" s="7" t="n"/>
      <c r="E17" s="7" t="n"/>
      <c r="F17" s="7" t="n"/>
      <c r="G17" s="7" t="n"/>
      <c r="H17" s="7" t="n"/>
      <c r="I17" s="7" t="n"/>
      <c r="J17" s="7" t="n"/>
      <c r="K17" s="7" t="n"/>
      <c r="L17" s="7" t="n"/>
      <c r="M17" s="6" t="n"/>
    </row>
    <row r="18" ht="42" customHeight="1">
      <c r="B18" s="70" t="inlineStr">
        <is>
          <t>Taux de recouvrement</t>
        </is>
      </c>
      <c r="C18" s="66">
        <f> Total payé / Total dû. Affiché en pourcentage.</f>
        <v/>
      </c>
      <c r="D18" s="7" t="n"/>
      <c r="E18" s="7" t="n"/>
      <c r="F18" s="7" t="n"/>
      <c r="G18" s="7" t="n"/>
      <c r="H18" s="7" t="n"/>
      <c r="I18" s="7" t="n"/>
      <c r="J18" s="7" t="n"/>
      <c r="K18" s="7" t="n"/>
      <c r="L18" s="7" t="n"/>
      <c r="M18" s="6" t="n"/>
    </row>
    <row r="20" ht="28" customHeight="1">
      <c r="B20" s="71" t="inlineStr">
        <is>
          <t xml:space="preserve">  MISE EN FORME CONDITIONNELLE</t>
        </is>
      </c>
    </row>
    <row r="21" ht="42" customHeight="1">
      <c r="B21" s="72" t="inlineStr">
        <is>
          <t>Lignes en retard</t>
        </is>
      </c>
      <c r="C21" s="66" t="inlineStr">
        <is>
          <t>Toute ligne dont le statut est 'En retard' est automatiquement surlignée en rouge.</t>
        </is>
      </c>
      <c r="D21" s="7" t="n"/>
      <c r="E21" s="7" t="n"/>
      <c r="F21" s="7" t="n"/>
      <c r="G21" s="7" t="n"/>
      <c r="H21" s="7" t="n"/>
      <c r="I21" s="7" t="n"/>
      <c r="J21" s="7" t="n"/>
      <c r="K21" s="7" t="n"/>
      <c r="L21" s="7" t="n"/>
      <c r="M21" s="6" t="n"/>
    </row>
    <row r="22" ht="42" customHeight="1">
      <c r="B22" s="72" t="inlineStr">
        <is>
          <t>Barre de progression</t>
        </is>
      </c>
      <c r="C22" s="66" t="inlineStr">
        <is>
          <t>La colonne 'Montant payé' affiche une barre de données verte proportionnelle au montant.</t>
        </is>
      </c>
      <c r="D22" s="7" t="n"/>
      <c r="E22" s="7" t="n"/>
      <c r="F22" s="7" t="n"/>
      <c r="G22" s="7" t="n"/>
      <c r="H22" s="7" t="n"/>
      <c r="I22" s="7" t="n"/>
      <c r="J22" s="7" t="n"/>
      <c r="K22" s="7" t="n"/>
      <c r="L22" s="7" t="n"/>
      <c r="M22" s="6" t="n"/>
    </row>
    <row r="24" ht="28" customHeight="1">
      <c r="B24" s="73" t="inlineStr">
        <is>
          <t xml:space="preserve">  BONNES PRATIQUES</t>
        </is>
      </c>
    </row>
    <row r="25" ht="42" customHeight="1">
      <c r="B25" s="74" t="inlineStr">
        <is>
          <t>Sauvegarde</t>
        </is>
      </c>
      <c r="C25" s="66" t="inlineStr">
        <is>
          <t>Enregistrez le fichier sous un nom daté (ex : Echeancier_2026-06.xlsx) avant chaque modification importante.</t>
        </is>
      </c>
      <c r="D25" s="7" t="n"/>
      <c r="E25" s="7" t="n"/>
      <c r="F25" s="7" t="n"/>
      <c r="G25" s="7" t="n"/>
      <c r="H25" s="7" t="n"/>
      <c r="I25" s="7" t="n"/>
      <c r="J25" s="7" t="n"/>
      <c r="K25" s="7" t="n"/>
      <c r="L25" s="7" t="n"/>
      <c r="M25" s="6" t="n"/>
    </row>
    <row r="26" ht="42" customHeight="1">
      <c r="B26" s="74" t="inlineStr">
        <is>
          <t>Protection</t>
        </is>
      </c>
      <c r="C26" s="66" t="inlineStr">
        <is>
          <t>Pour protéger les formules, activez la protection de feuille (Révision &gt; Protéger la feuille) en autorisant uniquement la saisie dans les colonnes de données.</t>
        </is>
      </c>
      <c r="D26" s="7" t="n"/>
      <c r="E26" s="7" t="n"/>
      <c r="F26" s="7" t="n"/>
      <c r="G26" s="7" t="n"/>
      <c r="H26" s="7" t="n"/>
      <c r="I26" s="7" t="n"/>
      <c r="J26" s="7" t="n"/>
      <c r="K26" s="7" t="n"/>
      <c r="L26" s="7" t="n"/>
      <c r="M26" s="6" t="n"/>
    </row>
    <row r="27" ht="42" customHeight="1">
      <c r="B27" s="74" t="inlineStr">
        <is>
          <t>Archivage</t>
        </is>
      </c>
      <c r="C27" s="66" t="inlineStr">
        <is>
          <t>En fin d'exercice, copiez la feuille Échéancier et renommez-la avec l'année pour conserver un historique.</t>
        </is>
      </c>
      <c r="D27" s="7" t="n"/>
      <c r="E27" s="7" t="n"/>
      <c r="F27" s="7" t="n"/>
      <c r="G27" s="7" t="n"/>
      <c r="H27" s="7" t="n"/>
      <c r="I27" s="7" t="n"/>
      <c r="J27" s="7" t="n"/>
      <c r="K27" s="7" t="n"/>
      <c r="L27" s="7" t="n"/>
      <c r="M27" s="6" t="n"/>
    </row>
    <row r="29" ht="30" customHeight="1">
      <c r="B29" s="75" t="inlineStr">
        <is>
          <t>Modèle généré le 03/03/2026 à 23:22 – Version 1.0 – Tous droits réservés</t>
        </is>
      </c>
    </row>
  </sheetData>
  <mergeCells count="22">
    <mergeCell ref="B2:M2"/>
    <mergeCell ref="B4:M4"/>
    <mergeCell ref="C5:M5"/>
    <mergeCell ref="C6:M6"/>
    <mergeCell ref="B8:M8"/>
    <mergeCell ref="C9:M9"/>
    <mergeCell ref="C10:M10"/>
    <mergeCell ref="C11:M11"/>
    <mergeCell ref="C12:M12"/>
    <mergeCell ref="C13:M13"/>
    <mergeCell ref="B15:M15"/>
    <mergeCell ref="C16:M16"/>
    <mergeCell ref="C17:M17"/>
    <mergeCell ref="C18:M18"/>
    <mergeCell ref="B20:M20"/>
    <mergeCell ref="C21:M21"/>
    <mergeCell ref="C22:M22"/>
    <mergeCell ref="B24:M24"/>
    <mergeCell ref="C25:M25"/>
    <mergeCell ref="C26:M26"/>
    <mergeCell ref="C27:M27"/>
    <mergeCell ref="B29:M29"/>
  </mergeCells>
  <pageMargins left="0.75" right="0.75" top="1" bottom="1" header="0.5" footer="0.5"/>
  <pageSetup orientation="landscape" paperSize="9" fitToHeight="0" fitToWidth="1"/>
  <headerFooter>
    <oddHeader>&amp;C&amp;"Calibri,Bold"Échéancier de Paiements – March 2026</oddHeader>
    <oddFooter>&amp;LConfidentiel&amp;RPage &amp;P / &amp;N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2026-03-03T23:22:23Z</dcterms:created>
  <dcterms:modified xmlns:dcterms="http://purl.org/dc/terms/" xmlns:xsi="http://www.w3.org/2001/XMLSchema-instance" xsi:type="dcterms:W3CDTF">2026-03-03T23:22:23Z</dcterms:modified>
</cp:coreProperties>
</file>