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" sheetId="1" state="visible" r:id="rId1"/>
    <sheet xmlns:r="http://schemas.openxmlformats.org/officeDocument/2006/relationships" name="Analyse Catégories" sheetId="2" state="visible" r:id="rId2"/>
    <sheet xmlns:r="http://schemas.openxmlformats.org/officeDocument/2006/relationships" name="Récap Mensuel" sheetId="3" state="visible" r:id="rId3"/>
    <sheet xmlns:r="http://schemas.openxmlformats.org/officeDocument/2006/relationships" name="Guide Utilisation" sheetId="4" state="visible" r:id="rId4"/>
  </sheets>
  <definedNames>
    <definedName name="_xlnm.Print_Titles" localSheetId="0">'Registre'!1:13</definedName>
    <definedName name="_xlnm.Print_Titles" localSheetId="1">'Analyse Catégories'!1:13</definedName>
    <definedName name="_xlnm.Print_Titles" localSheetId="2">'Récap Mensuel'!1:13</definedName>
    <definedName name="_xlnm.Print_Titles" localSheetId="3">'Guide Utilisation'!1:13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 ##0.00 &quot;€&quot;"/>
    <numFmt numFmtId="165" formatCode="# ##0"/>
    <numFmt numFmtId="166" formatCode="0.0%"/>
    <numFmt numFmtId="167" formatCode="+0.0%;-0.0%;0.0%"/>
  </numFmts>
  <fonts count="30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93C5FD"/>
      <sz val="10"/>
    </font>
    <font>
      <name val="Calibri"/>
      <b val="1"/>
      <color rgb="001E3A8A"/>
      <sz val="12"/>
    </font>
    <font>
      <name val="Calibri"/>
      <b val="1"/>
      <color rgb="0010B981"/>
      <sz val="9"/>
    </font>
    <font>
      <name val="Calibri"/>
      <b val="1"/>
      <color rgb="0010B981"/>
      <sz val="18"/>
    </font>
    <font>
      <name val="Calibri"/>
      <b val="1"/>
      <color rgb="00EF4444"/>
      <sz val="9"/>
    </font>
    <font>
      <name val="Calibri"/>
      <b val="1"/>
      <color rgb="00EF4444"/>
      <sz val="18"/>
    </font>
    <font>
      <name val="Calibri"/>
      <b val="1"/>
      <color rgb="003B82F6"/>
      <sz val="9"/>
    </font>
    <font>
      <name val="Calibri"/>
      <b val="1"/>
      <color rgb="003B82F6"/>
      <sz val="18"/>
    </font>
    <font>
      <name val="Calibri"/>
      <b val="1"/>
      <color rgb="00F59E0B"/>
      <sz val="9"/>
    </font>
    <font>
      <name val="Calibri"/>
      <b val="1"/>
      <color rgb="00F59E0B"/>
      <sz val="18"/>
    </font>
    <font>
      <name val="Calibri"/>
      <b val="1"/>
      <color rgb="006D28D9"/>
      <sz val="9"/>
    </font>
    <font>
      <name val="Calibri"/>
      <b val="1"/>
      <color rgb="006D28D9"/>
      <sz val="18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color rgb="00111827"/>
      <sz val="10"/>
    </font>
    <font>
      <name val="Calibri"/>
      <b val="1"/>
      <color rgb="0010B981"/>
      <sz val="10"/>
    </font>
    <font>
      <name val="Calibri"/>
      <b val="1"/>
      <color rgb="00EF4444"/>
      <sz val="10"/>
    </font>
    <font>
      <name val="Calibri"/>
      <b val="1"/>
      <color rgb="00FFFFFF"/>
      <sz val="18"/>
    </font>
    <font>
      <name val="Calibri"/>
      <b val="1"/>
      <color rgb="0010B981"/>
      <sz val="12"/>
    </font>
    <font>
      <name val="Calibri"/>
      <b val="1"/>
      <color rgb="00111827"/>
      <sz val="10"/>
    </font>
    <font>
      <name val="Calibri"/>
      <b val="1"/>
      <color rgb="00F59E0B"/>
      <sz val="10"/>
    </font>
    <font>
      <name val="Calibri"/>
      <b val="1"/>
      <color rgb="00EF4444"/>
      <sz val="12"/>
    </font>
    <font>
      <name val="Calibri"/>
      <color rgb="00EF4444"/>
      <sz val="10"/>
    </font>
    <font>
      <name val="Calibri"/>
      <b val="1"/>
      <sz val="10"/>
    </font>
    <font>
      <name val="Calibri"/>
      <b val="1"/>
      <color rgb="00FFFFFF"/>
      <sz val="20"/>
    </font>
    <font>
      <name val="Calibri"/>
      <b val="1"/>
      <color rgb="00FFFFFF"/>
      <sz val="12"/>
    </font>
    <font>
      <name val="Calibri"/>
      <b val="1"/>
      <color rgb="001E3A8A"/>
      <sz val="10"/>
    </font>
    <font>
      <name val="Calibri"/>
      <i val="1"/>
      <color rgb="006B7280"/>
      <sz val="9"/>
    </font>
  </fonts>
  <fills count="1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EDE9FE"/>
      </patternFill>
    </fill>
    <fill>
      <patternFill patternType="solid">
        <fgColor rgb="00E5E7EB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10B981"/>
      </patternFill>
    </fill>
    <fill>
      <patternFill patternType="solid">
        <fgColor rgb="00EF444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77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 wrapText="1"/>
    </xf>
    <xf numFmtId="0" fontId="12" fillId="8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164" fontId="7" fillId="6" borderId="1" applyAlignment="1" pivotButton="0" quotePrefix="0" xfId="0">
      <alignment horizontal="center" vertical="center" wrapText="1"/>
    </xf>
    <xf numFmtId="164" fontId="9" fillId="4" borderId="1" applyAlignment="1" pivotButton="0" quotePrefix="0" xfId="0">
      <alignment horizontal="center" vertical="center" wrapText="1"/>
    </xf>
    <xf numFmtId="165" fontId="11" fillId="7" borderId="1" applyAlignment="1" pivotButton="0" quotePrefix="0" xfId="0">
      <alignment horizontal="center" vertical="center" wrapText="1"/>
    </xf>
    <xf numFmtId="164" fontId="13" fillId="8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0" fillId="6" borderId="1" pivotButton="0" quotePrefix="0" xfId="0"/>
    <xf numFmtId="0" fontId="0" fillId="4" borderId="1" pivotButton="0" quotePrefix="0" xfId="0"/>
    <xf numFmtId="0" fontId="0" fillId="7" borderId="1" pivotButton="0" quotePrefix="0" xfId="0"/>
    <xf numFmtId="0" fontId="0" fillId="8" borderId="1" pivotButton="0" quotePrefix="0" xfId="0"/>
    <xf numFmtId="0" fontId="0" fillId="9" borderId="0" pivotButton="0" quotePrefix="0" xfId="0"/>
    <xf numFmtId="0" fontId="14" fillId="2" borderId="1" applyAlignment="1" pivotButton="0" quotePrefix="0" xfId="0">
      <alignment horizontal="left" vertical="center" wrapText="1"/>
    </xf>
    <xf numFmtId="0" fontId="15" fillId="3" borderId="1" applyAlignment="1" pivotButton="0" quotePrefix="0" xfId="0">
      <alignment horizontal="center" vertical="center" wrapText="1"/>
    </xf>
    <xf numFmtId="0" fontId="16" fillId="10" borderId="1" applyAlignment="1" pivotButton="0" quotePrefix="0" xfId="0">
      <alignment horizontal="center" vertical="center" wrapText="1"/>
    </xf>
    <xf numFmtId="0" fontId="16" fillId="10" borderId="1" applyAlignment="1" pivotButton="0" quotePrefix="0" xfId="0">
      <alignment horizontal="left" vertical="center" wrapText="1"/>
    </xf>
    <xf numFmtId="0" fontId="17" fillId="5" borderId="1" applyAlignment="1" pivotButton="0" quotePrefix="0" xfId="0">
      <alignment horizontal="center" vertical="center" wrapText="1"/>
    </xf>
    <xf numFmtId="164" fontId="17" fillId="5" borderId="1" applyAlignment="1" pivotButton="0" quotePrefix="0" xfId="0">
      <alignment horizontal="right" vertical="center"/>
    </xf>
    <xf numFmtId="164" fontId="0" fillId="10" borderId="1" applyAlignment="1" pivotButton="0" quotePrefix="0" xfId="0">
      <alignment horizontal="right" vertical="center"/>
    </xf>
    <xf numFmtId="0" fontId="16" fillId="11" borderId="1" applyAlignment="1" pivotButton="0" quotePrefix="0" xfId="0">
      <alignment horizontal="center" vertical="center" wrapText="1"/>
    </xf>
    <xf numFmtId="0" fontId="16" fillId="11" borderId="1" applyAlignment="1" pivotButton="0" quotePrefix="0" xfId="0">
      <alignment horizontal="left" vertical="center" wrapText="1"/>
    </xf>
    <xf numFmtId="0" fontId="18" fillId="6" borderId="1" applyAlignment="1" pivotButton="0" quotePrefix="0" xfId="0">
      <alignment horizontal="center" vertical="center" wrapText="1"/>
    </xf>
    <xf numFmtId="164" fontId="0" fillId="11" borderId="1" applyAlignment="1" pivotButton="0" quotePrefix="0" xfId="0">
      <alignment horizontal="right" vertical="center"/>
    </xf>
    <xf numFmtId="164" fontId="18" fillId="6" borderId="1" applyAlignment="1" pivotButton="0" quotePrefix="0" xfId="0">
      <alignment horizontal="right" vertical="center"/>
    </xf>
    <xf numFmtId="0" fontId="14" fillId="2" borderId="1" applyAlignment="1" pivotButton="0" quotePrefix="0" xfId="0">
      <alignment horizontal="center" vertical="center" wrapText="1"/>
    </xf>
    <xf numFmtId="164" fontId="14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19" fillId="2" borderId="0" applyAlignment="1" pivotButton="0" quotePrefix="0" xfId="0">
      <alignment horizontal="center" vertical="center" wrapText="1"/>
    </xf>
    <xf numFmtId="0" fontId="20" fillId="5" borderId="1" applyAlignment="1" pivotButton="0" quotePrefix="0" xfId="0">
      <alignment horizontal="left" vertical="center" wrapText="1"/>
    </xf>
    <xf numFmtId="0" fontId="15" fillId="12" borderId="1" applyAlignment="1" pivotButton="0" quotePrefix="0" xfId="0">
      <alignment horizontal="center" vertical="center" wrapText="1"/>
    </xf>
    <xf numFmtId="0" fontId="21" fillId="10" borderId="1" applyAlignment="1" pivotButton="0" quotePrefix="0" xfId="0">
      <alignment horizontal="center" vertical="center" wrapText="1"/>
    </xf>
    <xf numFmtId="164" fontId="17" fillId="10" borderId="1" applyAlignment="1" pivotButton="0" quotePrefix="0" xfId="0">
      <alignment horizontal="right" vertical="center"/>
    </xf>
    <xf numFmtId="164" fontId="16" fillId="10" borderId="1" applyAlignment="1" pivotButton="0" quotePrefix="0" xfId="0">
      <alignment horizontal="right" vertical="center"/>
    </xf>
    <xf numFmtId="166" fontId="16" fillId="10" borderId="1" applyAlignment="1" pivotButton="0" quotePrefix="0" xfId="0">
      <alignment horizontal="center" vertical="center" wrapText="1"/>
    </xf>
    <xf numFmtId="0" fontId="17" fillId="10" borderId="1" applyAlignment="1" pivotButton="0" quotePrefix="0" xfId="0">
      <alignment horizontal="center" vertical="center" wrapText="1"/>
    </xf>
    <xf numFmtId="0" fontId="21" fillId="5" borderId="1" applyAlignment="1" pivotButton="0" quotePrefix="0" xfId="0">
      <alignment horizontal="center" vertical="center" wrapText="1"/>
    </xf>
    <xf numFmtId="0" fontId="16" fillId="5" borderId="1" applyAlignment="1" pivotButton="0" quotePrefix="0" xfId="0">
      <alignment horizontal="left" vertical="center" wrapText="1"/>
    </xf>
    <xf numFmtId="164" fontId="16" fillId="5" borderId="1" applyAlignment="1" pivotButton="0" quotePrefix="0" xfId="0">
      <alignment horizontal="right" vertical="center"/>
    </xf>
    <xf numFmtId="166" fontId="16" fillId="5" borderId="1" applyAlignment="1" pivotButton="0" quotePrefix="0" xfId="0">
      <alignment horizontal="center" vertical="center" wrapText="1"/>
    </xf>
    <xf numFmtId="0" fontId="22" fillId="10" borderId="1" applyAlignment="1" pivotButton="0" quotePrefix="0" xfId="0">
      <alignment horizontal="center" vertical="center" wrapText="1"/>
    </xf>
    <xf numFmtId="0" fontId="18" fillId="5" borderId="1" applyAlignment="1" pivotButton="0" quotePrefix="0" xfId="0">
      <alignment horizontal="center" vertical="center" wrapText="1"/>
    </xf>
    <xf numFmtId="0" fontId="18" fillId="10" borderId="1" applyAlignment="1" pivotButton="0" quotePrefix="0" xfId="0">
      <alignment horizontal="center" vertical="center" wrapText="1"/>
    </xf>
    <xf numFmtId="0" fontId="23" fillId="6" borderId="1" applyAlignment="1" pivotButton="0" quotePrefix="0" xfId="0">
      <alignment horizontal="left" vertical="center" wrapText="1"/>
    </xf>
    <xf numFmtId="0" fontId="15" fillId="13" borderId="1" applyAlignment="1" pivotButton="0" quotePrefix="0" xfId="0">
      <alignment horizontal="center" vertical="center" wrapText="1"/>
    </xf>
    <xf numFmtId="164" fontId="18" fillId="10" borderId="1" applyAlignment="1" pivotButton="0" quotePrefix="0" xfId="0">
      <alignment horizontal="right" vertical="center"/>
    </xf>
    <xf numFmtId="164" fontId="24" fillId="10" borderId="1" applyAlignment="1" pivotButton="0" quotePrefix="0" xfId="0">
      <alignment horizontal="right" vertical="center"/>
    </xf>
    <xf numFmtId="0" fontId="21" fillId="6" borderId="1" applyAlignment="1" pivotButton="0" quotePrefix="0" xfId="0">
      <alignment horizontal="center" vertical="center" wrapText="1"/>
    </xf>
    <xf numFmtId="0" fontId="16" fillId="6" borderId="1" applyAlignment="1" pivotButton="0" quotePrefix="0" xfId="0">
      <alignment horizontal="left" vertical="center" wrapText="1"/>
    </xf>
    <xf numFmtId="164" fontId="24" fillId="6" borderId="1" applyAlignment="1" pivotButton="0" quotePrefix="0" xfId="0">
      <alignment horizontal="right" vertical="center"/>
    </xf>
    <xf numFmtId="166" fontId="16" fillId="6" borderId="1" applyAlignment="1" pivotButton="0" quotePrefix="0" xfId="0">
      <alignment horizontal="center" vertical="center" wrapText="1"/>
    </xf>
    <xf numFmtId="0" fontId="22" fillId="6" borderId="1" applyAlignment="1" pivotButton="0" quotePrefix="0" xfId="0">
      <alignment horizontal="center" vertical="center" wrapText="1"/>
    </xf>
    <xf numFmtId="0" fontId="17" fillId="6" borderId="1" applyAlignment="1" pivotButton="0" quotePrefix="0" xfId="0">
      <alignment horizontal="center" vertical="center" wrapText="1"/>
    </xf>
    <xf numFmtId="0" fontId="15" fillId="2" borderId="1" applyAlignment="1" pivotButton="0" quotePrefix="0" xfId="0">
      <alignment horizontal="center" vertical="center" wrapText="1"/>
    </xf>
    <xf numFmtId="0" fontId="25" fillId="10" borderId="1" applyAlignment="1" pivotButton="0" quotePrefix="0" xfId="0">
      <alignment horizontal="left" vertical="center" wrapText="1"/>
    </xf>
    <xf numFmtId="167" fontId="16" fillId="10" borderId="1" applyAlignment="1" pivotButton="0" quotePrefix="0" xfId="0">
      <alignment horizontal="center" vertical="center" wrapText="1"/>
    </xf>
    <xf numFmtId="0" fontId="25" fillId="11" borderId="1" applyAlignment="1" pivotButton="0" quotePrefix="0" xfId="0">
      <alignment horizontal="left" vertical="center" wrapText="1"/>
    </xf>
    <xf numFmtId="164" fontId="17" fillId="11" borderId="1" applyAlignment="1" pivotButton="0" quotePrefix="0" xfId="0">
      <alignment horizontal="right" vertical="center"/>
    </xf>
    <xf numFmtId="164" fontId="18" fillId="11" borderId="1" applyAlignment="1" pivotButton="0" quotePrefix="0" xfId="0">
      <alignment horizontal="right" vertical="center"/>
    </xf>
    <xf numFmtId="167" fontId="16" fillId="11" borderId="1" applyAlignment="1" pivotButton="0" quotePrefix="0" xfId="0">
      <alignment horizontal="center" vertical="center" wrapText="1"/>
    </xf>
    <xf numFmtId="0" fontId="17" fillId="11" borderId="1" applyAlignment="1" pivotButton="0" quotePrefix="0" xfId="0">
      <alignment horizontal="center" vertical="center" wrapText="1"/>
    </xf>
    <xf numFmtId="0" fontId="26" fillId="2" borderId="0" applyAlignment="1" pivotButton="0" quotePrefix="0" xfId="0">
      <alignment horizontal="center" vertical="center" wrapText="1"/>
    </xf>
    <xf numFmtId="0" fontId="27" fillId="3" borderId="1" applyAlignment="1" pivotButton="0" quotePrefix="0" xfId="0">
      <alignment horizontal="left" vertical="center" wrapText="1"/>
    </xf>
    <xf numFmtId="0" fontId="0" fillId="10" borderId="1" pivotButton="0" quotePrefix="0" xfId="0"/>
    <xf numFmtId="0" fontId="28" fillId="10" borderId="1" applyAlignment="1" pivotButton="0" quotePrefix="0" xfId="0">
      <alignment horizontal="left" vertical="center" wrapText="1"/>
    </xf>
    <xf numFmtId="0" fontId="0" fillId="11" borderId="1" pivotButton="0" quotePrefix="0" xfId="0"/>
    <xf numFmtId="0" fontId="28" fillId="11" borderId="1" applyAlignment="1" pivotButton="0" quotePrefix="0" xfId="0">
      <alignment horizontal="left" vertical="center" wrapText="1"/>
    </xf>
    <xf numFmtId="0" fontId="29" fillId="11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Recettes vs Dépenses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'Récap Mensuel'!C3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'Récap Mensuel'!$B$4:$B$7</f>
            </numRef>
          </cat>
          <val>
            <numRef>
              <f>'Récap Mensuel'!$C$4:$C$7</f>
            </numRef>
          </val>
        </ser>
        <ser>
          <idx val="1"/>
          <order val="1"/>
          <tx>
            <strRef>
              <f>'Récap Mensuel'!D3</f>
            </strRef>
          </tx>
          <spPr>
            <a:solidFill xmlns:a="http://schemas.openxmlformats.org/drawingml/2006/main">
              <a:srgbClr val="EF4444"/>
            </a:solidFill>
            <a:ln xmlns:a="http://schemas.openxmlformats.org/drawingml/2006/main">
              <a:prstDash val="solid"/>
            </a:ln>
          </spPr>
          <cat>
            <numRef>
              <f>'Récap Mensuel'!$B$4:$B$7</f>
            </numRef>
          </cat>
          <val>
            <numRef>
              <f>'Récap Mensuel'!$D$4:$D$7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4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35" customWidth="1" min="3" max="3"/>
    <col width="22" customWidth="1" min="4" max="4"/>
    <col width="18" customWidth="1" min="5" max="5"/>
    <col width="15" customWidth="1" min="6" max="6"/>
    <col width="15" customWidth="1" min="7" max="7"/>
    <col width="18" customWidth="1" min="8" max="8"/>
    <col width="18" customWidth="1" min="9" max="9"/>
    <col width="16" customWidth="1" min="10" max="10"/>
  </cols>
  <sheetData>
    <row r="1" ht="20" customHeight="1">
      <c r="A1" s="1" t="inlineStr"/>
    </row>
    <row r="2" ht="50" customHeight="1">
      <c r="A2" s="2" t="inlineStr">
        <is>
          <t>REGISTRE DES RECETTES ET DÉPENSES</t>
        </is>
      </c>
    </row>
    <row r="3" ht="20" customHeight="1">
      <c r="A3" s="3" t="inlineStr">
        <is>
          <t>Exercice 2026  •  Mis à jour le 04/03/2026</t>
        </is>
      </c>
    </row>
    <row r="4" ht="30" customHeight="1">
      <c r="A4" s="4" t="n"/>
    </row>
    <row r="5" ht="16" customHeight="1"/>
    <row r="6" ht="18" customHeight="1">
      <c r="A6" s="5" t="inlineStr">
        <is>
          <t>📊  TABLEAU DE BORD</t>
        </is>
      </c>
    </row>
    <row r="7" ht="26" customHeight="1">
      <c r="A7" s="6" t="inlineStr">
        <is>
          <t>TOTAL RECETTES</t>
        </is>
      </c>
      <c r="C7" s="7" t="inlineStr">
        <is>
          <t>TOTAL DÉPENSES</t>
        </is>
      </c>
      <c r="E7" s="8" t="inlineStr">
        <is>
          <t>SOLDE NET</t>
        </is>
      </c>
      <c r="G7" s="9" t="inlineStr">
        <is>
          <t>NB TRANSACTIONS</t>
        </is>
      </c>
      <c r="I7" s="10" t="inlineStr">
        <is>
          <t>BUDGET RESTANT</t>
        </is>
      </c>
    </row>
    <row r="8" ht="32" customHeight="1">
      <c r="A8" s="11">
        <f>SUMIF(F14:F1000,"Recette",G14:G1000)</f>
        <v/>
      </c>
      <c r="C8" s="12">
        <f>SUMIF(F14:F1000,"Dépense",H14:H1000)</f>
        <v/>
      </c>
      <c r="E8" s="13">
        <f>SUMIF(F14:F1000,"Recette",G14:G1000)-SUMIF(F14:F1000,"Dépense",H14:H1000)</f>
        <v/>
      </c>
      <c r="G8" s="14">
        <f>COUNTA(B14:B1000)</f>
        <v/>
      </c>
      <c r="I8" s="15">
        <f>SUMIF(F14:F1000,"Recette",G14:G1000)-SUMIF(F14:F1000,"Dépense",H14:H1000)</f>
        <v/>
      </c>
    </row>
    <row r="9" ht="22" customHeight="1">
      <c r="A9" s="16" t="n"/>
      <c r="C9" s="17" t="n"/>
      <c r="E9" s="18" t="n"/>
      <c r="G9" s="19" t="n"/>
      <c r="I9" s="20" t="n"/>
    </row>
    <row r="10" ht="18" customHeight="1">
      <c r="A10" s="16" t="n"/>
      <c r="C10" s="17" t="n"/>
      <c r="E10" s="18" t="n"/>
      <c r="G10" s="19" t="n"/>
      <c r="I10" s="20" t="n"/>
    </row>
    <row r="11" ht="10" customHeight="1">
      <c r="A11" s="21" t="n"/>
    </row>
    <row r="12" ht="14" customHeight="1">
      <c r="A12" s="22" t="inlineStr">
        <is>
          <t>📋  JOURNAL DES OPÉRATIONS</t>
        </is>
      </c>
    </row>
    <row r="13" ht="30" customHeight="1">
      <c r="A13" s="23" t="inlineStr">
        <is>
          <t>N°</t>
        </is>
      </c>
      <c r="B13" s="23" t="inlineStr">
        <is>
          <t>Date</t>
        </is>
      </c>
      <c r="C13" s="23" t="inlineStr">
        <is>
          <t>Libellé / Description</t>
        </is>
      </c>
      <c r="D13" s="23" t="inlineStr">
        <is>
          <t>Catégorie</t>
        </is>
      </c>
      <c r="E13" s="23" t="inlineStr">
        <is>
          <t>Mode de paiement</t>
        </is>
      </c>
      <c r="F13" s="23" t="inlineStr">
        <is>
          <t>Type</t>
        </is>
      </c>
      <c r="G13" s="23" t="inlineStr">
        <is>
          <t>Recette (€)</t>
        </is>
      </c>
      <c r="H13" s="23" t="inlineStr">
        <is>
          <t>Dépense (€)</t>
        </is>
      </c>
      <c r="I13" s="23" t="inlineStr">
        <is>
          <t>Solde cumulé (€)</t>
        </is>
      </c>
      <c r="J13" s="23" t="inlineStr">
        <is>
          <t>Justificatif</t>
        </is>
      </c>
    </row>
    <row r="14" ht="20" customHeight="1">
      <c r="A14" s="24" t="n">
        <v>1</v>
      </c>
      <c r="B14" s="24" t="inlineStr">
        <is>
          <t>12/12/2025</t>
        </is>
      </c>
      <c r="C14" s="25" t="inlineStr">
        <is>
          <t>Opération 10 – Loyers perçus</t>
        </is>
      </c>
      <c r="D14" s="25" t="inlineStr">
        <is>
          <t>Loyers perçus</t>
        </is>
      </c>
      <c r="E14" s="25" t="inlineStr">
        <is>
          <t>Espèces</t>
        </is>
      </c>
      <c r="F14" s="26" t="inlineStr">
        <is>
          <t>Recette</t>
        </is>
      </c>
      <c r="G14" s="27" t="n">
        <v>1008.07</v>
      </c>
      <c r="H14" s="28" t="inlineStr"/>
      <c r="I14" s="27" t="n">
        <v>1008.07</v>
      </c>
      <c r="J14" s="25" t="inlineStr">
        <is>
          <t>Bon de commande</t>
        </is>
      </c>
    </row>
    <row r="15" ht="20" customHeight="1">
      <c r="A15" s="29" t="n">
        <v>2</v>
      </c>
      <c r="B15" s="29" t="inlineStr">
        <is>
          <t>19/12/2025</t>
        </is>
      </c>
      <c r="C15" s="30" t="inlineStr">
        <is>
          <t>Opération 26 – Assurances</t>
        </is>
      </c>
      <c r="D15" s="30" t="inlineStr">
        <is>
          <t>Assurances</t>
        </is>
      </c>
      <c r="E15" s="30" t="inlineStr">
        <is>
          <t>Carte bancaire</t>
        </is>
      </c>
      <c r="F15" s="31" t="inlineStr">
        <is>
          <t>Dépense</t>
        </is>
      </c>
      <c r="G15" s="32" t="inlineStr"/>
      <c r="H15" s="33" t="n">
        <v>2195.35</v>
      </c>
      <c r="I15" s="33" t="n">
        <v>-1187.28</v>
      </c>
      <c r="J15" s="30" t="inlineStr">
        <is>
          <t>Contrat</t>
        </is>
      </c>
    </row>
    <row r="16" ht="20" customHeight="1">
      <c r="A16" s="24" t="n">
        <v>3</v>
      </c>
      <c r="B16" s="24" t="inlineStr">
        <is>
          <t>21/12/2025</t>
        </is>
      </c>
      <c r="C16" s="25" t="inlineStr">
        <is>
          <t>Opération 13 – Assurances</t>
        </is>
      </c>
      <c r="D16" s="25" t="inlineStr">
        <is>
          <t>Assurances</t>
        </is>
      </c>
      <c r="E16" s="25" t="inlineStr">
        <is>
          <t>Carte bancaire</t>
        </is>
      </c>
      <c r="F16" s="31" t="inlineStr">
        <is>
          <t>Dépense</t>
        </is>
      </c>
      <c r="G16" s="28" t="inlineStr"/>
      <c r="H16" s="33" t="n">
        <v>2841.45</v>
      </c>
      <c r="I16" s="33" t="n">
        <v>-4028.73</v>
      </c>
      <c r="J16" s="25" t="inlineStr">
        <is>
          <t>Bon de commande</t>
        </is>
      </c>
    </row>
    <row r="17" ht="20" customHeight="1">
      <c r="A17" s="29" t="n">
        <v>4</v>
      </c>
      <c r="B17" s="29" t="inlineStr">
        <is>
          <t>22/12/2025</t>
        </is>
      </c>
      <c r="C17" s="30" t="inlineStr">
        <is>
          <t>Opération 14 – Dividendes</t>
        </is>
      </c>
      <c r="D17" s="30" t="inlineStr">
        <is>
          <t>Dividendes</t>
        </is>
      </c>
      <c r="E17" s="30" t="inlineStr">
        <is>
          <t>Carte bancaire</t>
        </is>
      </c>
      <c r="F17" s="26" t="inlineStr">
        <is>
          <t>Recette</t>
        </is>
      </c>
      <c r="G17" s="27" t="n">
        <v>4332.47</v>
      </c>
      <c r="H17" s="32" t="inlineStr"/>
      <c r="I17" s="27" t="n">
        <v>303.7400000000007</v>
      </c>
      <c r="J17" s="30" t="inlineStr">
        <is>
          <t>Facture</t>
        </is>
      </c>
    </row>
    <row r="18" ht="20" customHeight="1">
      <c r="A18" s="24" t="n">
        <v>5</v>
      </c>
      <c r="B18" s="24" t="inlineStr">
        <is>
          <t>26/12/2025</t>
        </is>
      </c>
      <c r="C18" s="25" t="inlineStr">
        <is>
          <t>Opération 18 – Ventes produits</t>
        </is>
      </c>
      <c r="D18" s="25" t="inlineStr">
        <is>
          <t>Ventes produits</t>
        </is>
      </c>
      <c r="E18" s="25" t="inlineStr">
        <is>
          <t>Carte bancaire</t>
        </is>
      </c>
      <c r="F18" s="26" t="inlineStr">
        <is>
          <t>Recette</t>
        </is>
      </c>
      <c r="G18" s="27" t="n">
        <v>2410.78</v>
      </c>
      <c r="H18" s="28" t="inlineStr"/>
      <c r="I18" s="27" t="n">
        <v>2714.520000000001</v>
      </c>
      <c r="J18" s="25" t="inlineStr">
        <is>
          <t>Facture</t>
        </is>
      </c>
    </row>
    <row r="19" ht="20" customHeight="1">
      <c r="A19" s="29" t="n">
        <v>6</v>
      </c>
      <c r="B19" s="29" t="inlineStr">
        <is>
          <t>26/12/2025</t>
        </is>
      </c>
      <c r="C19" s="30" t="inlineStr">
        <is>
          <t>Opération 22 – Loyer</t>
        </is>
      </c>
      <c r="D19" s="30" t="inlineStr">
        <is>
          <t>Loyer</t>
        </is>
      </c>
      <c r="E19" s="30" t="inlineStr">
        <is>
          <t>Prélèvement</t>
        </is>
      </c>
      <c r="F19" s="31" t="inlineStr">
        <is>
          <t>Dépense</t>
        </is>
      </c>
      <c r="G19" s="32" t="inlineStr"/>
      <c r="H19" s="33" t="n">
        <v>3004.72</v>
      </c>
      <c r="I19" s="33" t="n">
        <v>-290.1999999999989</v>
      </c>
      <c r="J19" s="30" t="inlineStr">
        <is>
          <t>Relevé bancaire</t>
        </is>
      </c>
    </row>
    <row r="20" ht="20" customHeight="1">
      <c r="A20" s="24" t="n">
        <v>7</v>
      </c>
      <c r="B20" s="24" t="inlineStr">
        <is>
          <t>28/12/2025</t>
        </is>
      </c>
      <c r="C20" s="25" t="inlineStr">
        <is>
          <t>Opération 15 – Prestations services</t>
        </is>
      </c>
      <c r="D20" s="25" t="inlineStr">
        <is>
          <t>Prestations services</t>
        </is>
      </c>
      <c r="E20" s="25" t="inlineStr">
        <is>
          <t>Espèces</t>
        </is>
      </c>
      <c r="F20" s="26" t="inlineStr">
        <is>
          <t>Recette</t>
        </is>
      </c>
      <c r="G20" s="27" t="n">
        <v>7581.77</v>
      </c>
      <c r="H20" s="28" t="inlineStr"/>
      <c r="I20" s="27" t="n">
        <v>7291.570000000002</v>
      </c>
      <c r="J20" s="25" t="inlineStr">
        <is>
          <t>Relevé bancaire</t>
        </is>
      </c>
    </row>
    <row r="21" ht="20" customHeight="1">
      <c r="A21" s="29" t="n">
        <v>8</v>
      </c>
      <c r="B21" s="29" t="inlineStr">
        <is>
          <t>31/12/2025</t>
        </is>
      </c>
      <c r="C21" s="30" t="inlineStr">
        <is>
          <t>Opération 2 – Fournitures bureau</t>
        </is>
      </c>
      <c r="D21" s="30" t="inlineStr">
        <is>
          <t>Fournitures bureau</t>
        </is>
      </c>
      <c r="E21" s="30" t="inlineStr">
        <is>
          <t>Carte bancaire</t>
        </is>
      </c>
      <c r="F21" s="31" t="inlineStr">
        <is>
          <t>Dépense</t>
        </is>
      </c>
      <c r="G21" s="32" t="inlineStr"/>
      <c r="H21" s="33" t="n">
        <v>1500.94</v>
      </c>
      <c r="I21" s="27" t="n">
        <v>5790.630000000001</v>
      </c>
      <c r="J21" s="30" t="inlineStr">
        <is>
          <t>Reçu</t>
        </is>
      </c>
    </row>
    <row r="22" ht="20" customHeight="1">
      <c r="A22" s="24" t="n">
        <v>9</v>
      </c>
      <c r="B22" s="24" t="inlineStr">
        <is>
          <t>01/01/2026</t>
        </is>
      </c>
      <c r="C22" s="25" t="inlineStr">
        <is>
          <t>Opération 6 – Transport</t>
        </is>
      </c>
      <c r="D22" s="25" t="inlineStr">
        <is>
          <t>Transport</t>
        </is>
      </c>
      <c r="E22" s="25" t="inlineStr">
        <is>
          <t>Virement</t>
        </is>
      </c>
      <c r="F22" s="31" t="inlineStr">
        <is>
          <t>Dépense</t>
        </is>
      </c>
      <c r="G22" s="28" t="inlineStr"/>
      <c r="H22" s="33" t="n">
        <v>581.9299999999999</v>
      </c>
      <c r="I22" s="27" t="n">
        <v>5208.700000000001</v>
      </c>
      <c r="J22" s="25" t="inlineStr">
        <is>
          <t>Relevé bancaire</t>
        </is>
      </c>
    </row>
    <row r="23" ht="20" customHeight="1">
      <c r="A23" s="29" t="n">
        <v>10</v>
      </c>
      <c r="B23" s="29" t="inlineStr">
        <is>
          <t>04/01/2026</t>
        </is>
      </c>
      <c r="C23" s="30" t="inlineStr">
        <is>
          <t>Opération 21 – Loyer</t>
        </is>
      </c>
      <c r="D23" s="30" t="inlineStr">
        <is>
          <t>Loyer</t>
        </is>
      </c>
      <c r="E23" s="30" t="inlineStr">
        <is>
          <t>Prélèvement</t>
        </is>
      </c>
      <c r="F23" s="31" t="inlineStr">
        <is>
          <t>Dépense</t>
        </is>
      </c>
      <c r="G23" s="32" t="inlineStr"/>
      <c r="H23" s="33" t="n">
        <v>2800.41</v>
      </c>
      <c r="I23" s="27" t="n">
        <v>2408.290000000001</v>
      </c>
      <c r="J23" s="30" t="inlineStr">
        <is>
          <t>Bon de commande</t>
        </is>
      </c>
    </row>
    <row r="24" ht="20" customHeight="1">
      <c r="A24" s="24" t="n">
        <v>11</v>
      </c>
      <c r="B24" s="24" t="inlineStr">
        <is>
          <t>09/01/2026</t>
        </is>
      </c>
      <c r="C24" s="25" t="inlineStr">
        <is>
          <t>Opération 11 – Loyers perçus</t>
        </is>
      </c>
      <c r="D24" s="25" t="inlineStr">
        <is>
          <t>Loyers perçus</t>
        </is>
      </c>
      <c r="E24" s="25" t="inlineStr">
        <is>
          <t>Carte bancaire</t>
        </is>
      </c>
      <c r="F24" s="26" t="inlineStr">
        <is>
          <t>Recette</t>
        </is>
      </c>
      <c r="G24" s="27" t="n">
        <v>7410.85</v>
      </c>
      <c r="H24" s="28" t="inlineStr"/>
      <c r="I24" s="27" t="n">
        <v>9819.140000000001</v>
      </c>
      <c r="J24" s="25" t="inlineStr">
        <is>
          <t>Relevé bancaire</t>
        </is>
      </c>
    </row>
    <row r="25" ht="20" customHeight="1">
      <c r="A25" s="29" t="n">
        <v>12</v>
      </c>
      <c r="B25" s="29" t="inlineStr">
        <is>
          <t>10/01/2026</t>
        </is>
      </c>
      <c r="C25" s="30" t="inlineStr">
        <is>
          <t>Opération 7 – Prestations services</t>
        </is>
      </c>
      <c r="D25" s="30" t="inlineStr">
        <is>
          <t>Prestations services</t>
        </is>
      </c>
      <c r="E25" s="30" t="inlineStr">
        <is>
          <t>Virement</t>
        </is>
      </c>
      <c r="F25" s="26" t="inlineStr">
        <is>
          <t>Recette</t>
        </is>
      </c>
      <c r="G25" s="27" t="n">
        <v>5855.57</v>
      </c>
      <c r="H25" s="32" t="inlineStr"/>
      <c r="I25" s="27" t="n">
        <v>15674.71</v>
      </c>
      <c r="J25" s="30" t="inlineStr">
        <is>
          <t>Facture</t>
        </is>
      </c>
    </row>
    <row r="26" ht="20" customHeight="1">
      <c r="A26" s="24" t="n">
        <v>13</v>
      </c>
      <c r="B26" s="24" t="inlineStr">
        <is>
          <t>17/01/2026</t>
        </is>
      </c>
      <c r="C26" s="25" t="inlineStr">
        <is>
          <t>Opération 12 – Dividendes</t>
        </is>
      </c>
      <c r="D26" s="25" t="inlineStr">
        <is>
          <t>Dividendes</t>
        </is>
      </c>
      <c r="E26" s="25" t="inlineStr">
        <is>
          <t>Chèque</t>
        </is>
      </c>
      <c r="F26" s="26" t="inlineStr">
        <is>
          <t>Recette</t>
        </is>
      </c>
      <c r="G26" s="27" t="n">
        <v>2425.11</v>
      </c>
      <c r="H26" s="28" t="inlineStr"/>
      <c r="I26" s="27" t="n">
        <v>18099.82</v>
      </c>
      <c r="J26" s="25" t="inlineStr">
        <is>
          <t>Reçu</t>
        </is>
      </c>
    </row>
    <row r="27" ht="20" customHeight="1">
      <c r="A27" s="29" t="n">
        <v>14</v>
      </c>
      <c r="B27" s="29" t="inlineStr">
        <is>
          <t>17/01/2026</t>
        </is>
      </c>
      <c r="C27" s="30" t="inlineStr">
        <is>
          <t>Opération 20 – Dividendes</t>
        </is>
      </c>
      <c r="D27" s="30" t="inlineStr">
        <is>
          <t>Dividendes</t>
        </is>
      </c>
      <c r="E27" s="30" t="inlineStr">
        <is>
          <t>Chèque</t>
        </is>
      </c>
      <c r="F27" s="26" t="inlineStr">
        <is>
          <t>Recette</t>
        </is>
      </c>
      <c r="G27" s="27" t="n">
        <v>5277.27</v>
      </c>
      <c r="H27" s="32" t="inlineStr"/>
      <c r="I27" s="27" t="n">
        <v>23377.09</v>
      </c>
      <c r="J27" s="30" t="inlineStr">
        <is>
          <t>Facture</t>
        </is>
      </c>
    </row>
    <row r="28" ht="20" customHeight="1">
      <c r="A28" s="24" t="n">
        <v>15</v>
      </c>
      <c r="B28" s="24" t="inlineStr">
        <is>
          <t>18/01/2026</t>
        </is>
      </c>
      <c r="C28" s="25" t="inlineStr">
        <is>
          <t>Opération 23 – Prestations services</t>
        </is>
      </c>
      <c r="D28" s="25" t="inlineStr">
        <is>
          <t>Prestations services</t>
        </is>
      </c>
      <c r="E28" s="25" t="inlineStr">
        <is>
          <t>Carte bancaire</t>
        </is>
      </c>
      <c r="F28" s="26" t="inlineStr">
        <is>
          <t>Recette</t>
        </is>
      </c>
      <c r="G28" s="27" t="n">
        <v>1113.71</v>
      </c>
      <c r="H28" s="28" t="inlineStr"/>
      <c r="I28" s="27" t="n">
        <v>24490.8</v>
      </c>
      <c r="J28" s="25" t="inlineStr">
        <is>
          <t>Contrat</t>
        </is>
      </c>
    </row>
    <row r="29" ht="20" customHeight="1">
      <c r="A29" s="29" t="n">
        <v>16</v>
      </c>
      <c r="B29" s="29" t="inlineStr">
        <is>
          <t>21/01/2026</t>
        </is>
      </c>
      <c r="C29" s="30" t="inlineStr">
        <is>
          <t>Opération 25 – Prestations services</t>
        </is>
      </c>
      <c r="D29" s="30" t="inlineStr">
        <is>
          <t>Prestations services</t>
        </is>
      </c>
      <c r="E29" s="30" t="inlineStr">
        <is>
          <t>Chèque</t>
        </is>
      </c>
      <c r="F29" s="26" t="inlineStr">
        <is>
          <t>Recette</t>
        </is>
      </c>
      <c r="G29" s="27" t="n">
        <v>1460.55</v>
      </c>
      <c r="H29" s="32" t="inlineStr"/>
      <c r="I29" s="27" t="n">
        <v>25951.35</v>
      </c>
      <c r="J29" s="30" t="inlineStr">
        <is>
          <t>Relevé bancaire</t>
        </is>
      </c>
    </row>
    <row r="30" ht="20" customHeight="1">
      <c r="A30" s="24" t="n">
        <v>17</v>
      </c>
      <c r="B30" s="24" t="inlineStr">
        <is>
          <t>26/01/2026</t>
        </is>
      </c>
      <c r="C30" s="25" t="inlineStr">
        <is>
          <t>Opération 3 – Énergie</t>
        </is>
      </c>
      <c r="D30" s="25" t="inlineStr">
        <is>
          <t>Énergie</t>
        </is>
      </c>
      <c r="E30" s="25" t="inlineStr">
        <is>
          <t>Chèque</t>
        </is>
      </c>
      <c r="F30" s="31" t="inlineStr">
        <is>
          <t>Dépense</t>
        </is>
      </c>
      <c r="G30" s="28" t="inlineStr"/>
      <c r="H30" s="33" t="n">
        <v>1876.05</v>
      </c>
      <c r="I30" s="27" t="n">
        <v>24075.3</v>
      </c>
      <c r="J30" s="25" t="inlineStr">
        <is>
          <t>Contrat</t>
        </is>
      </c>
    </row>
    <row r="31" ht="20" customHeight="1">
      <c r="A31" s="29" t="n">
        <v>18</v>
      </c>
      <c r="B31" s="29" t="inlineStr">
        <is>
          <t>26/01/2026</t>
        </is>
      </c>
      <c r="C31" s="30" t="inlineStr">
        <is>
          <t>Opération 9 – Dividendes</t>
        </is>
      </c>
      <c r="D31" s="30" t="inlineStr">
        <is>
          <t>Dividendes</t>
        </is>
      </c>
      <c r="E31" s="30" t="inlineStr">
        <is>
          <t>Carte bancaire</t>
        </is>
      </c>
      <c r="F31" s="26" t="inlineStr">
        <is>
          <t>Recette</t>
        </is>
      </c>
      <c r="G31" s="27" t="n">
        <v>2810.89</v>
      </c>
      <c r="H31" s="32" t="inlineStr"/>
      <c r="I31" s="27" t="n">
        <v>26886.19</v>
      </c>
      <c r="J31" s="30" t="inlineStr">
        <is>
          <t>Relevé bancaire</t>
        </is>
      </c>
    </row>
    <row r="32" ht="20" customHeight="1">
      <c r="A32" s="24" t="n">
        <v>19</v>
      </c>
      <c r="B32" s="24" t="inlineStr">
        <is>
          <t>26/01/2026</t>
        </is>
      </c>
      <c r="C32" s="25" t="inlineStr">
        <is>
          <t>Opération 17 – Prestations services</t>
        </is>
      </c>
      <c r="D32" s="25" t="inlineStr">
        <is>
          <t>Prestations services</t>
        </is>
      </c>
      <c r="E32" s="25" t="inlineStr">
        <is>
          <t>Prélèvement</t>
        </is>
      </c>
      <c r="F32" s="26" t="inlineStr">
        <is>
          <t>Recette</t>
        </is>
      </c>
      <c r="G32" s="27" t="n">
        <v>1889.08</v>
      </c>
      <c r="H32" s="28" t="inlineStr"/>
      <c r="I32" s="27" t="n">
        <v>28775.27</v>
      </c>
      <c r="J32" s="25" t="inlineStr">
        <is>
          <t>Reçu</t>
        </is>
      </c>
    </row>
    <row r="33" ht="20" customHeight="1">
      <c r="A33" s="29" t="n">
        <v>20</v>
      </c>
      <c r="B33" s="29" t="inlineStr">
        <is>
          <t>04/02/2026</t>
        </is>
      </c>
      <c r="C33" s="30" t="inlineStr">
        <is>
          <t>Opération 27 – Ventes produits</t>
        </is>
      </c>
      <c r="D33" s="30" t="inlineStr">
        <is>
          <t>Ventes produits</t>
        </is>
      </c>
      <c r="E33" s="30" t="inlineStr">
        <is>
          <t>Virement</t>
        </is>
      </c>
      <c r="F33" s="26" t="inlineStr">
        <is>
          <t>Recette</t>
        </is>
      </c>
      <c r="G33" s="27" t="n">
        <v>1997.94</v>
      </c>
      <c r="H33" s="32" t="inlineStr"/>
      <c r="I33" s="27" t="n">
        <v>30773.21</v>
      </c>
      <c r="J33" s="30" t="inlineStr">
        <is>
          <t>Contrat</t>
        </is>
      </c>
    </row>
    <row r="34" ht="20" customHeight="1">
      <c r="A34" s="24" t="n">
        <v>21</v>
      </c>
      <c r="B34" s="24" t="inlineStr">
        <is>
          <t>04/02/2026</t>
        </is>
      </c>
      <c r="C34" s="25" t="inlineStr">
        <is>
          <t>Opération 29 – Dividendes</t>
        </is>
      </c>
      <c r="D34" s="25" t="inlineStr">
        <is>
          <t>Dividendes</t>
        </is>
      </c>
      <c r="E34" s="25" t="inlineStr">
        <is>
          <t>Virement</t>
        </is>
      </c>
      <c r="F34" s="26" t="inlineStr">
        <is>
          <t>Recette</t>
        </is>
      </c>
      <c r="G34" s="27" t="n">
        <v>3448.1</v>
      </c>
      <c r="H34" s="28" t="inlineStr"/>
      <c r="I34" s="27" t="n">
        <v>34221.31</v>
      </c>
      <c r="J34" s="25" t="inlineStr">
        <is>
          <t>Reçu</t>
        </is>
      </c>
    </row>
    <row r="35" ht="20" customHeight="1">
      <c r="A35" s="29" t="n">
        <v>22</v>
      </c>
      <c r="B35" s="29" t="inlineStr">
        <is>
          <t>05/02/2026</t>
        </is>
      </c>
      <c r="C35" s="30" t="inlineStr">
        <is>
          <t>Opération 28 – Formation</t>
        </is>
      </c>
      <c r="D35" s="30" t="inlineStr">
        <is>
          <t>Formation</t>
        </is>
      </c>
      <c r="E35" s="30" t="inlineStr">
        <is>
          <t>Chèque</t>
        </is>
      </c>
      <c r="F35" s="31" t="inlineStr">
        <is>
          <t>Dépense</t>
        </is>
      </c>
      <c r="G35" s="32" t="inlineStr"/>
      <c r="H35" s="33" t="n">
        <v>1015.33</v>
      </c>
      <c r="I35" s="27" t="n">
        <v>33205.98</v>
      </c>
      <c r="J35" s="30" t="inlineStr">
        <is>
          <t>Contrat</t>
        </is>
      </c>
    </row>
    <row r="36" ht="20" customHeight="1">
      <c r="A36" s="24" t="n">
        <v>23</v>
      </c>
      <c r="B36" s="24" t="inlineStr">
        <is>
          <t>06/02/2026</t>
        </is>
      </c>
      <c r="C36" s="25" t="inlineStr">
        <is>
          <t>Opération 19 – Remboursements</t>
        </is>
      </c>
      <c r="D36" s="25" t="inlineStr">
        <is>
          <t>Remboursements</t>
        </is>
      </c>
      <c r="E36" s="25" t="inlineStr">
        <is>
          <t>Espèces</t>
        </is>
      </c>
      <c r="F36" s="26" t="inlineStr">
        <is>
          <t>Recette</t>
        </is>
      </c>
      <c r="G36" s="27" t="n">
        <v>5097.02</v>
      </c>
      <c r="H36" s="28" t="inlineStr"/>
      <c r="I36" s="27" t="n">
        <v>38303</v>
      </c>
      <c r="J36" s="25" t="inlineStr">
        <is>
          <t>Reçu</t>
        </is>
      </c>
    </row>
    <row r="37" ht="20" customHeight="1">
      <c r="A37" s="29" t="n">
        <v>24</v>
      </c>
      <c r="B37" s="29" t="inlineStr">
        <is>
          <t>15/02/2026</t>
        </is>
      </c>
      <c r="C37" s="30" t="inlineStr">
        <is>
          <t>Opération 16 – Prestations services</t>
        </is>
      </c>
      <c r="D37" s="30" t="inlineStr">
        <is>
          <t>Prestations services</t>
        </is>
      </c>
      <c r="E37" s="30" t="inlineStr">
        <is>
          <t>Prélèvement</t>
        </is>
      </c>
      <c r="F37" s="26" t="inlineStr">
        <is>
          <t>Recette</t>
        </is>
      </c>
      <c r="G37" s="27" t="n">
        <v>3563.79</v>
      </c>
      <c r="H37" s="32" t="inlineStr"/>
      <c r="I37" s="27" t="n">
        <v>41866.79</v>
      </c>
      <c r="J37" s="30" t="inlineStr">
        <is>
          <t>Reçu</t>
        </is>
      </c>
    </row>
    <row r="38" ht="20" customHeight="1">
      <c r="A38" s="24" t="n">
        <v>25</v>
      </c>
      <c r="B38" s="24" t="inlineStr">
        <is>
          <t>17/02/2026</t>
        </is>
      </c>
      <c r="C38" s="25" t="inlineStr">
        <is>
          <t>Opération 1 – Dividendes</t>
        </is>
      </c>
      <c r="D38" s="25" t="inlineStr">
        <is>
          <t>Dividendes</t>
        </is>
      </c>
      <c r="E38" s="25" t="inlineStr">
        <is>
          <t>Espèces</t>
        </is>
      </c>
      <c r="F38" s="26" t="inlineStr">
        <is>
          <t>Recette</t>
        </is>
      </c>
      <c r="G38" s="27" t="n">
        <v>1167.28</v>
      </c>
      <c r="H38" s="28" t="inlineStr"/>
      <c r="I38" s="27" t="n">
        <v>43034.07</v>
      </c>
      <c r="J38" s="25" t="inlineStr">
        <is>
          <t>Facture</t>
        </is>
      </c>
    </row>
    <row r="39" ht="20" customHeight="1">
      <c r="A39" s="29" t="n">
        <v>26</v>
      </c>
      <c r="B39" s="29" t="inlineStr">
        <is>
          <t>19/02/2026</t>
        </is>
      </c>
      <c r="C39" s="30" t="inlineStr">
        <is>
          <t>Opération 8 – Salaires</t>
        </is>
      </c>
      <c r="D39" s="30" t="inlineStr">
        <is>
          <t>Salaires</t>
        </is>
      </c>
      <c r="E39" s="30" t="inlineStr">
        <is>
          <t>Espèces</t>
        </is>
      </c>
      <c r="F39" s="31" t="inlineStr">
        <is>
          <t>Dépense</t>
        </is>
      </c>
      <c r="G39" s="32" t="inlineStr"/>
      <c r="H39" s="33" t="n">
        <v>2005.07</v>
      </c>
      <c r="I39" s="27" t="n">
        <v>41029</v>
      </c>
      <c r="J39" s="30" t="inlineStr">
        <is>
          <t>Relevé bancaire</t>
        </is>
      </c>
    </row>
    <row r="40" ht="20" customHeight="1">
      <c r="A40" s="24" t="n">
        <v>27</v>
      </c>
      <c r="B40" s="24" t="inlineStr">
        <is>
          <t>22/02/2026</t>
        </is>
      </c>
      <c r="C40" s="25" t="inlineStr">
        <is>
          <t>Opération 24 – Ventes produits</t>
        </is>
      </c>
      <c r="D40" s="25" t="inlineStr">
        <is>
          <t>Ventes produits</t>
        </is>
      </c>
      <c r="E40" s="25" t="inlineStr">
        <is>
          <t>Prélèvement</t>
        </is>
      </c>
      <c r="F40" s="26" t="inlineStr">
        <is>
          <t>Recette</t>
        </is>
      </c>
      <c r="G40" s="27" t="n">
        <v>5368.04</v>
      </c>
      <c r="H40" s="28" t="inlineStr"/>
      <c r="I40" s="27" t="n">
        <v>46397.04</v>
      </c>
      <c r="J40" s="25" t="inlineStr">
        <is>
          <t>Contrat</t>
        </is>
      </c>
    </row>
    <row r="41" ht="20" customHeight="1">
      <c r="A41" s="29" t="n">
        <v>28</v>
      </c>
      <c r="B41" s="29" t="inlineStr">
        <is>
          <t>01/03/2026</t>
        </is>
      </c>
      <c r="C41" s="30" t="inlineStr">
        <is>
          <t>Opération 5 – Marketing</t>
        </is>
      </c>
      <c r="D41" s="30" t="inlineStr">
        <is>
          <t>Marketing</t>
        </is>
      </c>
      <c r="E41" s="30" t="inlineStr">
        <is>
          <t>Carte bancaire</t>
        </is>
      </c>
      <c r="F41" s="31" t="inlineStr">
        <is>
          <t>Dépense</t>
        </is>
      </c>
      <c r="G41" s="32" t="inlineStr"/>
      <c r="H41" s="33" t="n">
        <v>1544</v>
      </c>
      <c r="I41" s="27" t="n">
        <v>44853.04</v>
      </c>
      <c r="J41" s="30" t="inlineStr">
        <is>
          <t>Relevé bancaire</t>
        </is>
      </c>
    </row>
    <row r="42" ht="20" customHeight="1">
      <c r="A42" s="24" t="n">
        <v>29</v>
      </c>
      <c r="B42" s="24" t="inlineStr">
        <is>
          <t>01/03/2026</t>
        </is>
      </c>
      <c r="C42" s="25" t="inlineStr">
        <is>
          <t>Opération 30 – Téléphone</t>
        </is>
      </c>
      <c r="D42" s="25" t="inlineStr">
        <is>
          <t>Téléphone</t>
        </is>
      </c>
      <c r="E42" s="25" t="inlineStr">
        <is>
          <t>Chèque</t>
        </is>
      </c>
      <c r="F42" s="31" t="inlineStr">
        <is>
          <t>Dépense</t>
        </is>
      </c>
      <c r="G42" s="28" t="inlineStr"/>
      <c r="H42" s="33" t="n">
        <v>3273.79</v>
      </c>
      <c r="I42" s="27" t="n">
        <v>41579.25</v>
      </c>
      <c r="J42" s="25" t="inlineStr">
        <is>
          <t>Bon de commande</t>
        </is>
      </c>
    </row>
    <row r="43" ht="20" customHeight="1">
      <c r="A43" s="29" t="n">
        <v>30</v>
      </c>
      <c r="B43" s="29" t="inlineStr">
        <is>
          <t>03/03/2026</t>
        </is>
      </c>
      <c r="C43" s="30" t="inlineStr">
        <is>
          <t>Opération 4 – Transport</t>
        </is>
      </c>
      <c r="D43" s="30" t="inlineStr">
        <is>
          <t>Transport</t>
        </is>
      </c>
      <c r="E43" s="30" t="inlineStr">
        <is>
          <t>Espèces</t>
        </is>
      </c>
      <c r="F43" s="31" t="inlineStr">
        <is>
          <t>Dépense</t>
        </is>
      </c>
      <c r="G43" s="32" t="inlineStr"/>
      <c r="H43" s="33" t="n">
        <v>3446.14</v>
      </c>
      <c r="I43" s="27" t="n">
        <v>38133.11</v>
      </c>
      <c r="J43" s="30" t="inlineStr">
        <is>
          <t>Facture</t>
        </is>
      </c>
    </row>
    <row r="44" ht="24" customHeight="1">
      <c r="A44" s="34" t="inlineStr">
        <is>
          <t>TOTAUX</t>
        </is>
      </c>
      <c r="G44" s="35">
        <f>SUM(714:743)</f>
        <v/>
      </c>
      <c r="H44" s="35">
        <f>SUM(814:843)</f>
        <v/>
      </c>
      <c r="I44" s="35">
        <f>SUM(914:943)</f>
        <v/>
      </c>
      <c r="J44" s="36" t="n"/>
    </row>
  </sheetData>
  <mergeCells count="28">
    <mergeCell ref="A1:J1"/>
    <mergeCell ref="A2:J2"/>
    <mergeCell ref="A3:J3"/>
    <mergeCell ref="A4:J4"/>
    <mergeCell ref="A6:J6"/>
    <mergeCell ref="A7:B7"/>
    <mergeCell ref="A8:B8"/>
    <mergeCell ref="A9:B9"/>
    <mergeCell ref="A10:B10"/>
    <mergeCell ref="C7:D7"/>
    <mergeCell ref="C8:D8"/>
    <mergeCell ref="C9:D9"/>
    <mergeCell ref="C10:D10"/>
    <mergeCell ref="E7:F7"/>
    <mergeCell ref="E8:F8"/>
    <mergeCell ref="E9:F9"/>
    <mergeCell ref="E10:F10"/>
    <mergeCell ref="G7:H7"/>
    <mergeCell ref="G8:H8"/>
    <mergeCell ref="G9:H9"/>
    <mergeCell ref="G10:H10"/>
    <mergeCell ref="I7:J7"/>
    <mergeCell ref="I8:J8"/>
    <mergeCell ref="I9:J9"/>
    <mergeCell ref="I10:J10"/>
    <mergeCell ref="A11:J11"/>
    <mergeCell ref="A12:J12"/>
    <mergeCell ref="A44:F44"/>
  </mergeCells>
  <dataValidations count="2">
    <dataValidation sqref="F14:F43" showErrorMessage="1" showInputMessage="1" allowBlank="1" type="list">
      <formula1>"Recette,Dépense"</formula1>
    </dataValidation>
    <dataValidation sqref="E14:E43" showErrorMessage="1" showInputMessage="1" allowBlank="1" type="list">
      <formula1>"Virement,Chèque,Espèces,Carte bancaire,Prélèvement"</formula1>
    </dataValidation>
  </dataValidation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22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6" customWidth="1" min="3" max="3"/>
    <col width="16" customWidth="1" min="4" max="4"/>
    <col width="16" customWidth="1" min="5" max="5"/>
    <col width="16" customWidth="1" min="6" max="6"/>
    <col width="20" customWidth="1" min="7" max="7"/>
  </cols>
  <sheetData>
    <row r="1" ht="50" customHeight="1">
      <c r="A1" s="37" t="inlineStr">
        <is>
          <t>ANALYSE DES DÉPENSES ET RECETTES PAR CATÉGORIE</t>
        </is>
      </c>
    </row>
    <row r="2" ht="14" customHeight="1">
      <c r="A2" s="4" t="n"/>
    </row>
    <row r="3" ht="22" customHeight="1">
      <c r="A3" s="38" t="inlineStr">
        <is>
          <t>📈  RECETTES PAR CATÉGORIE</t>
        </is>
      </c>
    </row>
    <row r="4" ht="26" customHeight="1">
      <c r="A4" s="39" t="inlineStr"/>
      <c r="B4" s="39" t="inlineStr">
        <is>
          <t>Catégorie</t>
        </is>
      </c>
      <c r="C4" s="39" t="inlineStr">
        <is>
          <t>Nombre</t>
        </is>
      </c>
      <c r="D4" s="39" t="inlineStr">
        <is>
          <t>Montant Total (€)</t>
        </is>
      </c>
      <c r="E4" s="39" t="inlineStr">
        <is>
          <t>Moyenne (€)</t>
        </is>
      </c>
      <c r="F4" s="39" t="inlineStr">
        <is>
          <t>% du total</t>
        </is>
      </c>
      <c r="G4" s="39" t="inlineStr">
        <is>
          <t>Tendance</t>
        </is>
      </c>
    </row>
    <row r="5" ht="20" customHeight="1">
      <c r="A5" s="40" t="n">
        <v>1</v>
      </c>
      <c r="B5" s="25" t="inlineStr">
        <is>
          <t>Prestations services</t>
        </is>
      </c>
      <c r="C5" s="40" t="n">
        <v>6</v>
      </c>
      <c r="D5" s="41" t="n">
        <v>21464.47</v>
      </c>
      <c r="E5" s="42" t="n">
        <v>3577.411666666667</v>
      </c>
      <c r="F5" s="43" t="n">
        <v>0.3342423163245238</v>
      </c>
      <c r="G5" s="44" t="inlineStr">
        <is>
          <t>▲ Élevé</t>
        </is>
      </c>
    </row>
    <row r="6" ht="20" customHeight="1">
      <c r="A6" s="45" t="n">
        <v>2</v>
      </c>
      <c r="B6" s="46" t="inlineStr">
        <is>
          <t>Dividendes</t>
        </is>
      </c>
      <c r="C6" s="45" t="n">
        <v>6</v>
      </c>
      <c r="D6" s="27" t="n">
        <v>19461.12</v>
      </c>
      <c r="E6" s="47" t="n">
        <v>3243.52</v>
      </c>
      <c r="F6" s="48" t="n">
        <v>0.3030463751059083</v>
      </c>
      <c r="G6" s="26" t="inlineStr">
        <is>
          <t>▲ Élevé</t>
        </is>
      </c>
    </row>
    <row r="7" ht="20" customHeight="1">
      <c r="A7" s="40" t="n">
        <v>3</v>
      </c>
      <c r="B7" s="25" t="inlineStr">
        <is>
          <t>Ventes produits</t>
        </is>
      </c>
      <c r="C7" s="40" t="n">
        <v>3</v>
      </c>
      <c r="D7" s="41" t="n">
        <v>9776.76</v>
      </c>
      <c r="E7" s="42" t="n">
        <v>3258.92</v>
      </c>
      <c r="F7" s="43" t="n">
        <v>0.1522426087645747</v>
      </c>
      <c r="G7" s="49" t="inlineStr">
        <is>
          <t>→ Moyen</t>
        </is>
      </c>
    </row>
    <row r="8" ht="20" customHeight="1">
      <c r="A8" s="45" t="n">
        <v>4</v>
      </c>
      <c r="B8" s="46" t="inlineStr">
        <is>
          <t>Loyers perçus</t>
        </is>
      </c>
      <c r="C8" s="45" t="n">
        <v>2</v>
      </c>
      <c r="D8" s="27" t="n">
        <v>8418.92</v>
      </c>
      <c r="E8" s="47" t="n">
        <v>4209.46</v>
      </c>
      <c r="F8" s="48" t="n">
        <v>0.1310984767735173</v>
      </c>
      <c r="G8" s="50" t="inlineStr">
        <is>
          <t>▼ Faible</t>
        </is>
      </c>
    </row>
    <row r="9" ht="20" customHeight="1">
      <c r="A9" s="40" t="n">
        <v>5</v>
      </c>
      <c r="B9" s="25" t="inlineStr">
        <is>
          <t>Remboursements</t>
        </is>
      </c>
      <c r="C9" s="40" t="n">
        <v>1</v>
      </c>
      <c r="D9" s="41" t="n">
        <v>5097.02</v>
      </c>
      <c r="E9" s="42" t="n">
        <v>5097.02</v>
      </c>
      <c r="F9" s="43" t="n">
        <v>0.07937022303147592</v>
      </c>
      <c r="G9" s="51" t="inlineStr">
        <is>
          <t>▼ Faible</t>
        </is>
      </c>
    </row>
    <row r="11" ht="14" customHeight="1">
      <c r="A11" s="21" t="n"/>
    </row>
    <row r="12" ht="22" customHeight="1">
      <c r="A12" s="52" t="inlineStr">
        <is>
          <t>📉  DÉPENSES PAR CATÉGORIE</t>
        </is>
      </c>
    </row>
    <row r="13" ht="26" customHeight="1">
      <c r="A13" s="53" t="inlineStr"/>
      <c r="B13" s="53" t="inlineStr">
        <is>
          <t>Catégorie</t>
        </is>
      </c>
      <c r="C13" s="53" t="inlineStr">
        <is>
          <t>Nombre</t>
        </is>
      </c>
      <c r="D13" s="53" t="inlineStr">
        <is>
          <t>Montant Total (€)</t>
        </is>
      </c>
      <c r="E13" s="53" t="inlineStr">
        <is>
          <t>Moyenne (€)</t>
        </is>
      </c>
      <c r="F13" s="53" t="inlineStr">
        <is>
          <t>% du total</t>
        </is>
      </c>
      <c r="G13" s="53" t="inlineStr">
        <is>
          <t>Tendance</t>
        </is>
      </c>
    </row>
    <row r="14" ht="20" customHeight="1">
      <c r="A14" s="40" t="n">
        <v>1</v>
      </c>
      <c r="B14" s="25" t="inlineStr">
        <is>
          <t>Loyer</t>
        </is>
      </c>
      <c r="C14" s="40" t="n">
        <v>2</v>
      </c>
      <c r="D14" s="54" t="n">
        <v>5805.129999999999</v>
      </c>
      <c r="E14" s="55" t="n">
        <v>2902.565</v>
      </c>
      <c r="F14" s="43" t="n">
        <v>0.2225451386572758</v>
      </c>
      <c r="G14" s="49" t="inlineStr">
        <is>
          <t>→ Modéré</t>
        </is>
      </c>
    </row>
    <row r="15" ht="20" customHeight="1">
      <c r="A15" s="56" t="n">
        <v>2</v>
      </c>
      <c r="B15" s="57" t="inlineStr">
        <is>
          <t>Assurances</t>
        </is>
      </c>
      <c r="C15" s="56" t="n">
        <v>2</v>
      </c>
      <c r="D15" s="33" t="n">
        <v>5036.799999999999</v>
      </c>
      <c r="E15" s="58" t="n">
        <v>2518.4</v>
      </c>
      <c r="F15" s="59" t="n">
        <v>0.1930904827952117</v>
      </c>
      <c r="G15" s="60" t="inlineStr">
        <is>
          <t>→ Modéré</t>
        </is>
      </c>
    </row>
    <row r="16" ht="20" customHeight="1">
      <c r="A16" s="40" t="n">
        <v>3</v>
      </c>
      <c r="B16" s="25" t="inlineStr">
        <is>
          <t>Transport</t>
        </is>
      </c>
      <c r="C16" s="40" t="n">
        <v>2</v>
      </c>
      <c r="D16" s="54" t="n">
        <v>4028.07</v>
      </c>
      <c r="E16" s="55" t="n">
        <v>2014.035</v>
      </c>
      <c r="F16" s="43" t="n">
        <v>0.1544198659928741</v>
      </c>
      <c r="G16" s="49" t="inlineStr">
        <is>
          <t>→ Modéré</t>
        </is>
      </c>
    </row>
    <row r="17" ht="20" customHeight="1">
      <c r="A17" s="56" t="n">
        <v>4</v>
      </c>
      <c r="B17" s="57" t="inlineStr">
        <is>
          <t>Téléphone</t>
        </is>
      </c>
      <c r="C17" s="56" t="n">
        <v>1</v>
      </c>
      <c r="D17" s="33" t="n">
        <v>3273.79</v>
      </c>
      <c r="E17" s="58" t="n">
        <v>3273.79</v>
      </c>
      <c r="F17" s="59" t="n">
        <v>0.1255038301441662</v>
      </c>
      <c r="G17" s="60" t="inlineStr">
        <is>
          <t>→ Modéré</t>
        </is>
      </c>
    </row>
    <row r="18" ht="20" customHeight="1">
      <c r="A18" s="40" t="n">
        <v>5</v>
      </c>
      <c r="B18" s="25" t="inlineStr">
        <is>
          <t>Salaires</t>
        </is>
      </c>
      <c r="C18" s="40" t="n">
        <v>1</v>
      </c>
      <c r="D18" s="54" t="n">
        <v>2005.07</v>
      </c>
      <c r="E18" s="55" t="n">
        <v>2005.07</v>
      </c>
      <c r="F18" s="43" t="n">
        <v>0.07686625125837736</v>
      </c>
      <c r="G18" s="44" t="inlineStr">
        <is>
          <t>▼ Faible</t>
        </is>
      </c>
    </row>
    <row r="19" ht="20" customHeight="1">
      <c r="A19" s="56" t="n">
        <v>6</v>
      </c>
      <c r="B19" s="57" t="inlineStr">
        <is>
          <t>Énergie</t>
        </is>
      </c>
      <c r="C19" s="56" t="n">
        <v>1</v>
      </c>
      <c r="D19" s="33" t="n">
        <v>1876.05</v>
      </c>
      <c r="E19" s="58" t="n">
        <v>1876.05</v>
      </c>
      <c r="F19" s="59" t="n">
        <v>0.0719201477620626</v>
      </c>
      <c r="G19" s="61" t="inlineStr">
        <is>
          <t>▼ Faible</t>
        </is>
      </c>
    </row>
    <row r="20" ht="20" customHeight="1">
      <c r="A20" s="40" t="n">
        <v>7</v>
      </c>
      <c r="B20" s="25" t="inlineStr">
        <is>
          <t>Marketing</t>
        </is>
      </c>
      <c r="C20" s="40" t="n">
        <v>1</v>
      </c>
      <c r="D20" s="54" t="n">
        <v>1544</v>
      </c>
      <c r="E20" s="55" t="n">
        <v>1544</v>
      </c>
      <c r="F20" s="43" t="n">
        <v>0.05919069755317004</v>
      </c>
      <c r="G20" s="44" t="inlineStr">
        <is>
          <t>▼ Faible</t>
        </is>
      </c>
    </row>
    <row r="21" ht="20" customHeight="1">
      <c r="A21" s="56" t="n">
        <v>8</v>
      </c>
      <c r="B21" s="57" t="inlineStr">
        <is>
          <t>Fournitures bureau</t>
        </is>
      </c>
      <c r="C21" s="56" t="n">
        <v>1</v>
      </c>
      <c r="D21" s="33" t="n">
        <v>1500.94</v>
      </c>
      <c r="E21" s="58" t="n">
        <v>1500.94</v>
      </c>
      <c r="F21" s="59" t="n">
        <v>0.05753995180405119</v>
      </c>
      <c r="G21" s="61" t="inlineStr">
        <is>
          <t>▼ Faible</t>
        </is>
      </c>
    </row>
    <row r="22" ht="20" customHeight="1">
      <c r="A22" s="40" t="n">
        <v>9</v>
      </c>
      <c r="B22" s="25" t="inlineStr">
        <is>
          <t>Formation</t>
        </is>
      </c>
      <c r="C22" s="40" t="n">
        <v>1</v>
      </c>
      <c r="D22" s="54" t="n">
        <v>1015.33</v>
      </c>
      <c r="E22" s="55" t="n">
        <v>1015.33</v>
      </c>
      <c r="F22" s="43" t="n">
        <v>0.03892363403281097</v>
      </c>
      <c r="G22" s="44" t="inlineStr">
        <is>
          <t>▼ Faible</t>
        </is>
      </c>
    </row>
  </sheetData>
  <mergeCells count="5">
    <mergeCell ref="A1:G1"/>
    <mergeCell ref="A2:G2"/>
    <mergeCell ref="A3:G3"/>
    <mergeCell ref="A11:G11"/>
    <mergeCell ref="A12:G12"/>
  </mergeCell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G8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50" customHeight="1">
      <c r="A1" s="37" t="inlineStr">
        <is>
          <t>RÉCAPITULATIF MENSUEL – 2026</t>
        </is>
      </c>
    </row>
    <row r="2" ht="14" customHeight="1">
      <c r="A2" s="4" t="n"/>
    </row>
    <row r="3" ht="26" customHeight="1">
      <c r="A3" s="62" t="inlineStr"/>
      <c r="B3" s="62" t="inlineStr">
        <is>
          <t>Mois</t>
        </is>
      </c>
      <c r="C3" s="62" t="inlineStr">
        <is>
          <t>Recettes (€)</t>
        </is>
      </c>
      <c r="D3" s="62" t="inlineStr">
        <is>
          <t>Dépenses (€)</t>
        </is>
      </c>
      <c r="E3" s="62" t="inlineStr">
        <is>
          <t>Solde (€)</t>
        </is>
      </c>
      <c r="F3" s="62" t="inlineStr">
        <is>
          <t>Évolution</t>
        </is>
      </c>
      <c r="G3" s="62" t="inlineStr">
        <is>
          <t>Statut</t>
        </is>
      </c>
    </row>
    <row r="4" ht="22" customHeight="1">
      <c r="A4" s="24" t="n">
        <v>1</v>
      </c>
      <c r="B4" s="63" t="inlineStr">
        <is>
          <t>Janvier</t>
        </is>
      </c>
      <c r="C4" s="41" t="n">
        <v>28243.03</v>
      </c>
      <c r="D4" s="54" t="n">
        <v>5258.389999999999</v>
      </c>
      <c r="E4" s="27" t="n">
        <v>22984.64</v>
      </c>
      <c r="F4" s="64" t="n">
        <v>0</v>
      </c>
      <c r="G4" s="44" t="inlineStr">
        <is>
          <t>✅ Bénéfice</t>
        </is>
      </c>
    </row>
    <row r="5" ht="22" customHeight="1">
      <c r="A5" s="29" t="n">
        <v>2</v>
      </c>
      <c r="B5" s="65" t="inlineStr">
        <is>
          <t>Février</t>
        </is>
      </c>
      <c r="C5" s="66" t="n">
        <v>20642.17</v>
      </c>
      <c r="D5" s="67" t="n">
        <v>3020.4</v>
      </c>
      <c r="E5" s="27" t="n">
        <v>17621.77</v>
      </c>
      <c r="F5" s="68" t="n">
        <v>-0.2333240807774235</v>
      </c>
      <c r="G5" s="69" t="inlineStr">
        <is>
          <t>✅ Bénéfice</t>
        </is>
      </c>
    </row>
    <row r="6" ht="22" customHeight="1">
      <c r="A6" s="24" t="n">
        <v>3</v>
      </c>
      <c r="B6" s="63" t="inlineStr">
        <is>
          <t>Mars</t>
        </is>
      </c>
      <c r="C6" s="41" t="n">
        <v>0</v>
      </c>
      <c r="D6" s="54" t="n">
        <v>8263.93</v>
      </c>
      <c r="E6" s="33" t="n">
        <v>-8263.93</v>
      </c>
      <c r="F6" s="64" t="n">
        <v>-1.468961403990632</v>
      </c>
      <c r="G6" s="51" t="inlineStr">
        <is>
          <t>❌ Déficit</t>
        </is>
      </c>
    </row>
    <row r="7" ht="22" customHeight="1">
      <c r="A7" s="29" t="n">
        <v>4</v>
      </c>
      <c r="B7" s="65" t="inlineStr">
        <is>
          <t>Décembre</t>
        </is>
      </c>
      <c r="C7" s="66" t="n">
        <v>15333.09</v>
      </c>
      <c r="D7" s="67" t="n">
        <v>9542.459999999999</v>
      </c>
      <c r="E7" s="27" t="n">
        <v>5790.630000000001</v>
      </c>
      <c r="F7" s="68" t="n">
        <v>1.700711404864272</v>
      </c>
      <c r="G7" s="69" t="inlineStr">
        <is>
          <t>✅ Bénéfice</t>
        </is>
      </c>
    </row>
    <row r="8" ht="24" customHeight="1">
      <c r="A8" s="34" t="inlineStr">
        <is>
          <t>TOTAL ANNUEL</t>
        </is>
      </c>
      <c r="C8" s="35">
        <f>SUM(C4:C7)</f>
        <v/>
      </c>
      <c r="D8" s="35">
        <f>SUM(D4:D7)</f>
        <v/>
      </c>
      <c r="E8" s="35">
        <f>SUM(E4:E7)</f>
        <v/>
      </c>
      <c r="F8" s="36" t="n"/>
      <c r="G8" s="36" t="n"/>
    </row>
  </sheetData>
  <mergeCells count="3">
    <mergeCell ref="A1:G1"/>
    <mergeCell ref="A2:G2"/>
    <mergeCell ref="A8:B8"/>
  </mergeCells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D30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55" customWidth="1" min="3" max="3"/>
    <col width="20" customWidth="1" min="4" max="4"/>
  </cols>
  <sheetData>
    <row r="1" ht="60" customHeight="1">
      <c r="A1" s="70" t="inlineStr">
        <is>
          <t>📖  GUIDE D'UTILISATION – REGISTRE RECETTES &amp; DÉPENSES</t>
        </is>
      </c>
    </row>
    <row r="2" ht="14" customHeight="1">
      <c r="A2" s="4" t="n"/>
    </row>
    <row r="3" ht="28" customHeight="1">
      <c r="A3" s="71" t="inlineStr">
        <is>
          <t xml:space="preserve">  PRÉSENTATION</t>
        </is>
      </c>
    </row>
    <row r="4" ht="22" customHeight="1">
      <c r="A4" s="72" t="n"/>
      <c r="B4" s="73" t="inlineStr">
        <is>
          <t>Objectif</t>
        </is>
      </c>
      <c r="C4" s="25" t="inlineStr">
        <is>
          <t>Ce registre permet de suivre toutes vos recettes et dépenses de manière organisée et professionnelle.</t>
        </is>
      </c>
      <c r="D4" s="24" t="inlineStr"/>
    </row>
    <row r="5" ht="22" customHeight="1">
      <c r="A5" s="74" t="n"/>
      <c r="B5" s="75" t="inlineStr">
        <is>
          <t>Période couverte</t>
        </is>
      </c>
      <c r="C5" s="30" t="inlineStr">
        <is>
          <t>Exercice fiscal 2026.</t>
        </is>
      </c>
      <c r="D5" s="29" t="inlineStr"/>
    </row>
    <row r="6" ht="22" customHeight="1">
      <c r="A6" s="72" t="n"/>
      <c r="B6" s="73" t="inlineStr">
        <is>
          <t>Dernière mise à jour</t>
        </is>
      </c>
      <c r="C6" s="25" t="inlineStr">
        <is>
          <t>04/03/2026</t>
        </is>
      </c>
      <c r="D6" s="24" t="inlineStr"/>
    </row>
    <row r="7" ht="28" customHeight="1">
      <c r="A7" s="71" t="inlineStr">
        <is>
          <t xml:space="preserve">  ONGLETS DISPONIBLES</t>
        </is>
      </c>
    </row>
    <row r="8" ht="22" customHeight="1">
      <c r="A8" s="72" t="n"/>
      <c r="B8" s="73" t="inlineStr">
        <is>
          <t>Registre</t>
        </is>
      </c>
      <c r="C8" s="25" t="inlineStr">
        <is>
          <t>Journal complet de toutes les opérations financières avec solde cumulé automatique.</t>
        </is>
      </c>
      <c r="D8" s="24" t="inlineStr">
        <is>
          <t>Principal</t>
        </is>
      </c>
    </row>
    <row r="9" ht="22" customHeight="1">
      <c r="A9" s="74" t="n"/>
      <c r="B9" s="75" t="inlineStr">
        <is>
          <t>Analyse Catégories</t>
        </is>
      </c>
      <c r="C9" s="30" t="inlineStr">
        <is>
          <t>Répartition des recettes et dépenses par catégorie avec pourcentages.</t>
        </is>
      </c>
      <c r="D9" s="29" t="inlineStr">
        <is>
          <t>Analytique</t>
        </is>
      </c>
    </row>
    <row r="10" ht="22" customHeight="1">
      <c r="A10" s="72" t="n"/>
      <c r="B10" s="73" t="inlineStr">
        <is>
          <t>Récap Mensuel</t>
        </is>
      </c>
      <c r="C10" s="25" t="inlineStr">
        <is>
          <t>Synthèse mensuelle avec graphique de comparaison recettes/dépenses.</t>
        </is>
      </c>
      <c r="D10" s="24" t="inlineStr">
        <is>
          <t>Synthèse</t>
        </is>
      </c>
    </row>
    <row r="11" ht="22" customHeight="1">
      <c r="A11" s="74" t="n"/>
      <c r="B11" s="75" t="inlineStr">
        <is>
          <t>Guide Utilisation</t>
        </is>
      </c>
      <c r="C11" s="30" t="inlineStr">
        <is>
          <t>Ce guide d'utilisation.</t>
        </is>
      </c>
      <c r="D11" s="29" t="inlineStr">
        <is>
          <t>Documentation</t>
        </is>
      </c>
    </row>
    <row r="12" ht="28" customHeight="1">
      <c r="A12" s="71" t="inlineStr">
        <is>
          <t xml:space="preserve">  SAISIE DES DONNÉES</t>
        </is>
      </c>
    </row>
    <row r="13" ht="22" customHeight="1">
      <c r="A13" s="74" t="n"/>
      <c r="B13" s="75" t="inlineStr">
        <is>
          <t>N° (Col A)</t>
        </is>
      </c>
      <c r="C13" s="30" t="inlineStr">
        <is>
          <t>Numéro séquentiel de l'opération. Saisir manuellement.</t>
        </is>
      </c>
      <c r="D13" s="7" t="inlineStr">
        <is>
          <t>Obligatoire</t>
        </is>
      </c>
    </row>
    <row r="14" ht="22" customHeight="1">
      <c r="A14" s="72" t="n"/>
      <c r="B14" s="73" t="inlineStr">
        <is>
          <t>Date (Col B)</t>
        </is>
      </c>
      <c r="C14" s="25" t="inlineStr">
        <is>
          <t>Date de l'opération au format JJ/MM/AAAA.</t>
        </is>
      </c>
      <c r="D14" s="7" t="inlineStr">
        <is>
          <t>Obligatoire</t>
        </is>
      </c>
    </row>
    <row r="15" ht="22" customHeight="1">
      <c r="A15" s="74" t="n"/>
      <c r="B15" s="75" t="inlineStr">
        <is>
          <t>Libellé (Col C)</t>
        </is>
      </c>
      <c r="C15" s="30" t="inlineStr">
        <is>
          <t>Description claire et détaillée de l'opération.</t>
        </is>
      </c>
      <c r="D15" s="7" t="inlineStr">
        <is>
          <t>Obligatoire</t>
        </is>
      </c>
    </row>
    <row r="16" ht="22" customHeight="1">
      <c r="A16" s="72" t="n"/>
      <c r="B16" s="73" t="inlineStr">
        <is>
          <t>Catégorie (Col D)</t>
        </is>
      </c>
      <c r="C16" s="25" t="inlineStr">
        <is>
          <t>Catégorie comptable de l'opération.</t>
        </is>
      </c>
      <c r="D16" s="9" t="inlineStr">
        <is>
          <t>Recommandé</t>
        </is>
      </c>
    </row>
    <row r="17" ht="22" customHeight="1">
      <c r="A17" s="74" t="n"/>
      <c r="B17" s="75" t="inlineStr">
        <is>
          <t>Mode paiement (Col E)</t>
        </is>
      </c>
      <c r="C17" s="30" t="inlineStr">
        <is>
          <t>Choisir dans la liste déroulante prédéfinie.</t>
        </is>
      </c>
      <c r="D17" s="9" t="inlineStr">
        <is>
          <t>Recommandé</t>
        </is>
      </c>
    </row>
    <row r="18" ht="22" customHeight="1">
      <c r="A18" s="72" t="n"/>
      <c r="B18" s="73" t="inlineStr">
        <is>
          <t>Type (Col F)</t>
        </is>
      </c>
      <c r="C18" s="25" t="inlineStr">
        <is>
          <t>Choisir OBLIGATOIREMENT entre Recette ou Dépense.</t>
        </is>
      </c>
      <c r="D18" s="7" t="inlineStr">
        <is>
          <t>Obligatoire</t>
        </is>
      </c>
    </row>
    <row r="19" ht="22" customHeight="1">
      <c r="A19" s="74" t="n"/>
      <c r="B19" s="75" t="inlineStr">
        <is>
          <t>Recette (Col G)</t>
        </is>
      </c>
      <c r="C19" s="30" t="inlineStr">
        <is>
          <t>Saisir le montant si type = Recette. Laisser vide sinon.</t>
        </is>
      </c>
      <c r="D19" s="6" t="inlineStr">
        <is>
          <t>Conditionnel</t>
        </is>
      </c>
    </row>
    <row r="20" ht="22" customHeight="1">
      <c r="A20" s="72" t="n"/>
      <c r="B20" s="73" t="inlineStr">
        <is>
          <t>Dépense (Col H)</t>
        </is>
      </c>
      <c r="C20" s="25" t="inlineStr">
        <is>
          <t>Saisir le montant si type = Dépense. Laisser vide sinon.</t>
        </is>
      </c>
      <c r="D20" s="6" t="inlineStr">
        <is>
          <t>Conditionnel</t>
        </is>
      </c>
    </row>
    <row r="21" ht="22" customHeight="1">
      <c r="A21" s="74" t="n"/>
      <c r="B21" s="75" t="inlineStr">
        <is>
          <t>Solde cumulé (Col I)</t>
        </is>
      </c>
      <c r="C21" s="30" t="inlineStr">
        <is>
          <t>Calculé automatiquement. Ne pas modifier.</t>
        </is>
      </c>
      <c r="D21" s="8" t="inlineStr">
        <is>
          <t>Automatique</t>
        </is>
      </c>
    </row>
    <row r="22" ht="22" customHeight="1">
      <c r="A22" s="72" t="n"/>
      <c r="B22" s="73" t="inlineStr">
        <is>
          <t>Justificatif (Col J)</t>
        </is>
      </c>
      <c r="C22" s="25" t="inlineStr">
        <is>
          <t>Référence du justificatif (numéro facture, etc.).</t>
        </is>
      </c>
      <c r="D22" s="9" t="inlineStr">
        <is>
          <t>Recommandé</t>
        </is>
      </c>
    </row>
    <row r="23" ht="28" customHeight="1">
      <c r="A23" s="71" t="inlineStr">
        <is>
          <t xml:space="preserve">  BONNES PRATIQUES</t>
        </is>
      </c>
    </row>
    <row r="24" ht="22" customHeight="1">
      <c r="A24" s="72" t="n"/>
      <c r="B24" s="73" t="inlineStr">
        <is>
          <t>Sauvegardes</t>
        </is>
      </c>
      <c r="C24" s="25" t="inlineStr">
        <is>
          <t>Effectuez une sauvegarde hebdomadaire du fichier.</t>
        </is>
      </c>
      <c r="D24" s="9" t="inlineStr">
        <is>
          <t>Conseillé</t>
        </is>
      </c>
    </row>
    <row r="25" ht="22" customHeight="1">
      <c r="A25" s="74" t="n"/>
      <c r="B25" s="75" t="inlineStr">
        <is>
          <t>Pièces justificatives</t>
        </is>
      </c>
      <c r="C25" s="30" t="inlineStr">
        <is>
          <t>Conservez tous les justificatifs associés aux opérations.</t>
        </is>
      </c>
      <c r="D25" s="7" t="inlineStr">
        <is>
          <t>Obligatoire légal</t>
        </is>
      </c>
    </row>
    <row r="26" ht="22" customHeight="1">
      <c r="A26" s="72" t="n"/>
      <c r="B26" s="73" t="inlineStr">
        <is>
          <t>Rapprochement</t>
        </is>
      </c>
      <c r="C26" s="25" t="inlineStr">
        <is>
          <t>Rapprochez mensuellement avec vos relevés bancaires.</t>
        </is>
      </c>
      <c r="D26" s="9" t="inlineStr">
        <is>
          <t>Mensuel</t>
        </is>
      </c>
    </row>
    <row r="27" ht="22" customHeight="1">
      <c r="A27" s="74" t="n"/>
      <c r="B27" s="75" t="inlineStr">
        <is>
          <t>Archivage</t>
        </is>
      </c>
      <c r="C27" s="30" t="inlineStr">
        <is>
          <t>Archivez ce registre en fin d'exercice 2026.</t>
        </is>
      </c>
      <c r="D27" s="9" t="inlineStr">
        <is>
          <t>Annuel</t>
        </is>
      </c>
    </row>
    <row r="29" ht="14" customHeight="1">
      <c r="A29" s="4" t="n"/>
    </row>
    <row r="30" ht="20" customHeight="1">
      <c r="A30" s="76" t="inlineStr">
        <is>
          <t>© Registre Financier 2026 – Document confidentiel – Généré le 04/03/2026 à 01:21</t>
        </is>
      </c>
    </row>
  </sheetData>
  <mergeCells count="8">
    <mergeCell ref="A1:D1"/>
    <mergeCell ref="A2:D2"/>
    <mergeCell ref="A3:D3"/>
    <mergeCell ref="A7:D7"/>
    <mergeCell ref="A12:D12"/>
    <mergeCell ref="A23:D23"/>
    <mergeCell ref="A29:D29"/>
    <mergeCell ref="A30:D30"/>
  </mergeCell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2026-03-04T01:21:50Z</dcterms:created>
  <dcterms:modified xmlns:dcterms="http://purl.org/dc/terms/" xmlns:xsi="http://www.w3.org/2001/XMLSchema-instance" xsi:type="dcterms:W3CDTF">2026-03-04T01:21:50Z</dcterms:modified>
</cp:coreProperties>
</file>